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8A18D545-9A52-4638-960B-93BF5CE4BF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явка на изготовление" sheetId="1" r:id="rId1"/>
  </sheets>
  <externalReferences>
    <externalReference r:id="rId2"/>
  </externalReferences>
  <definedNames>
    <definedName name="вид">'[1]имена списков'!$B$2:$B$6</definedName>
    <definedName name="единицы">'[1]имена списков'!$K$2:$K$6</definedName>
    <definedName name="_xlnm.Print_Area" localSheetId="0">'Заявка на изготовление'!$A$2:$P$85</definedName>
    <definedName name="присадка">'[1]имена списков'!$D$2:$D$5</definedName>
  </definedNames>
  <calcPr calcId="191029"/>
</workbook>
</file>

<file path=xl/calcChain.xml><?xml version="1.0" encoding="utf-8"?>
<calcChain xmlns="http://schemas.openxmlformats.org/spreadsheetml/2006/main">
  <c r="F9" i="1" l="1"/>
  <c r="F38" i="1" l="1"/>
  <c r="M39" i="1" l="1"/>
  <c r="F10" i="1"/>
  <c r="P10" i="1" s="1"/>
  <c r="F11" i="1"/>
  <c r="P11" i="1" s="1"/>
  <c r="F12" i="1"/>
  <c r="P12" i="1" s="1"/>
  <c r="F13" i="1"/>
  <c r="P13" i="1" s="1"/>
  <c r="F14" i="1"/>
  <c r="P14" i="1" s="1"/>
  <c r="P9" i="1"/>
  <c r="M43" i="1" l="1"/>
  <c r="M44" i="1"/>
  <c r="M45" i="1"/>
  <c r="M46" i="1"/>
  <c r="P46" i="1" s="1"/>
  <c r="M47" i="1"/>
  <c r="P47" i="1" s="1"/>
  <c r="M48" i="1"/>
  <c r="P48" i="1" s="1"/>
  <c r="F46" i="1"/>
  <c r="F47" i="1"/>
  <c r="F48" i="1"/>
  <c r="F44" i="1"/>
  <c r="F45" i="1"/>
  <c r="F43" i="1"/>
  <c r="F42" i="1"/>
  <c r="M42" i="1"/>
  <c r="E52" i="1" l="1"/>
  <c r="F15" i="1" l="1"/>
  <c r="F16" i="1"/>
  <c r="P16" i="1" s="1"/>
  <c r="F17" i="1"/>
  <c r="P17" i="1" s="1"/>
  <c r="F18" i="1"/>
  <c r="P18" i="1" s="1"/>
  <c r="F19" i="1"/>
  <c r="P19" i="1" s="1"/>
  <c r="F20" i="1"/>
  <c r="P20" i="1" s="1"/>
  <c r="F21" i="1"/>
  <c r="P21" i="1" s="1"/>
  <c r="F22" i="1"/>
  <c r="P22" i="1" s="1"/>
  <c r="F23" i="1"/>
  <c r="P23" i="1" s="1"/>
  <c r="F24" i="1"/>
  <c r="P24" i="1" s="1"/>
  <c r="F25" i="1"/>
  <c r="P25" i="1" s="1"/>
  <c r="F26" i="1"/>
  <c r="P26" i="1" s="1"/>
  <c r="F27" i="1"/>
  <c r="P27" i="1" s="1"/>
  <c r="F28" i="1"/>
  <c r="P28" i="1" s="1"/>
  <c r="F29" i="1"/>
  <c r="P29" i="1" s="1"/>
  <c r="F30" i="1"/>
  <c r="P30" i="1" s="1"/>
  <c r="F31" i="1"/>
  <c r="P31" i="1" s="1"/>
  <c r="F32" i="1"/>
  <c r="P32" i="1" s="1"/>
  <c r="F33" i="1"/>
  <c r="P33" i="1" s="1"/>
  <c r="F34" i="1"/>
  <c r="P34" i="1" s="1"/>
  <c r="F35" i="1"/>
  <c r="P35" i="1" s="1"/>
  <c r="P15" i="1" l="1"/>
  <c r="P42" i="1"/>
  <c r="P43" i="1" l="1"/>
  <c r="P49" i="1" l="1"/>
  <c r="P50" i="1"/>
  <c r="P51" i="1"/>
  <c r="P44" i="1" l="1"/>
  <c r="P45" i="1"/>
  <c r="P39" i="1" l="1"/>
  <c r="F36" i="1" l="1"/>
  <c r="F37" i="1"/>
  <c r="P37" i="1" s="1"/>
  <c r="P38" i="1"/>
  <c r="J52" i="1" l="1"/>
  <c r="P36" i="1"/>
  <c r="P52" i="1" s="1"/>
  <c r="F52" i="1"/>
  <c r="P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Выберите способ отгрузки и офис</t>
        </r>
      </text>
    </comment>
    <comment ref="D4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 xml:space="preserve">Укажите дату оформления
</t>
        </r>
      </text>
    </comment>
    <comment ref="K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Название организации</t>
        </r>
      </text>
    </comment>
    <comment ref="N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Ваше имя</t>
        </r>
      </text>
    </comment>
    <comment ref="L5" authorId="0" shapeId="0" xr:uid="{00000000-0006-0000-0000-000005000000}">
      <text>
        <r>
          <rPr>
            <sz val="9"/>
            <color indexed="81"/>
            <rFont val="Tahoma"/>
            <family val="2"/>
            <charset val="204"/>
          </rPr>
          <t xml:space="preserve">Укажите e-mail для контактной связи
</t>
        </r>
      </text>
    </comment>
    <comment ref="O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Укажите номер телефона для контактной связи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6" authorId="0" shapeId="0" xr:uid="{00000000-0006-0000-0000-000007000000}">
      <text>
        <r>
          <rPr>
            <sz val="9"/>
            <color indexed="81"/>
            <rFont val="Tahoma"/>
            <family val="2"/>
            <charset val="204"/>
          </rPr>
          <t xml:space="preserve">Укажите e-mail для контактной связи
</t>
        </r>
      </text>
    </comment>
    <comment ref="J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Указать материал покрытия лицевой стороны</t>
        </r>
      </text>
    </comment>
    <comment ref="K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Указать материал покрытия тыльной стороны</t>
        </r>
      </text>
    </comment>
  </commentList>
</comments>
</file>

<file path=xl/sharedStrings.xml><?xml version="1.0" encoding="utf-8"?>
<sst xmlns="http://schemas.openxmlformats.org/spreadsheetml/2006/main" count="133" uniqueCount="92">
  <si>
    <t>Вид</t>
  </si>
  <si>
    <t>Высота</t>
  </si>
  <si>
    <t>Ширина</t>
  </si>
  <si>
    <t>Кол-во</t>
  </si>
  <si>
    <t>Площадь</t>
  </si>
  <si>
    <t>Сумма</t>
  </si>
  <si>
    <t>МДФ</t>
  </si>
  <si>
    <t>Г</t>
  </si>
  <si>
    <t>Примечание</t>
  </si>
  <si>
    <t>м²</t>
  </si>
  <si>
    <t>№</t>
  </si>
  <si>
    <t>Итого:</t>
  </si>
  <si>
    <t>ВНИМАНИЕ: Текстура и направление "Рельефных панелей (3D)" и "Фасадов" фрезеруется по умолчанию по графе "ВЫСОТА" если не указано иное</t>
  </si>
  <si>
    <t>ВНИМАНИЕ: Присадка по умолчанию делается по графе "ВЫСОТА" если не указано иное</t>
  </si>
  <si>
    <t>Предоплата:</t>
  </si>
  <si>
    <t>Доплата:</t>
  </si>
  <si>
    <t>4 часа</t>
  </si>
  <si>
    <t>Цена м²</t>
  </si>
  <si>
    <t>Итого деталей в заказе:</t>
  </si>
  <si>
    <t>шт.</t>
  </si>
  <si>
    <t>Декоративные, нестандартные элементы и дополнительные операции по заказу</t>
  </si>
  <si>
    <t>Модель</t>
  </si>
  <si>
    <t>Сроки производства</t>
  </si>
  <si>
    <t>Доставка по Москве</t>
  </si>
  <si>
    <t>Карниз h=100mm.</t>
  </si>
  <si>
    <t>Наименование</t>
  </si>
  <si>
    <t>Карниз h=41mm.</t>
  </si>
  <si>
    <t>м² покрытия</t>
  </si>
  <si>
    <t>2. Детали по чертежам принимаются только с указанием стороны покрытия эмалью или ПВХ;</t>
  </si>
  <si>
    <t>3. При возникновении рекламации, изделия должны быть возвращены на склад в упаковке, без дополнительных повреждений любого характера, кроме заявленных;</t>
  </si>
  <si>
    <t>4. Поврежденные изделия имеющие следы установки (установка петель, отверстия под ручки и т.д.) принимаются как переделка за счет заказчика.</t>
  </si>
  <si>
    <r>
      <t xml:space="preserve">Срок изготовления фасадов в пленке </t>
    </r>
    <r>
      <rPr>
        <b/>
        <sz val="10"/>
        <color theme="1"/>
        <rFont val="Arial"/>
        <family val="2"/>
        <charset val="204"/>
      </rPr>
      <t>10-15</t>
    </r>
    <r>
      <rPr>
        <sz val="10"/>
        <color theme="1"/>
        <rFont val="Arial"/>
        <family val="2"/>
        <charset val="204"/>
      </rPr>
      <t xml:space="preserve"> рабочих дней.</t>
    </r>
  </si>
  <si>
    <r>
      <t xml:space="preserve">Срок изготовления фасадов в пленке с нанесением патины </t>
    </r>
    <r>
      <rPr>
        <b/>
        <sz val="10"/>
        <color theme="1"/>
        <rFont val="Arial"/>
        <family val="2"/>
        <charset val="204"/>
      </rPr>
      <t xml:space="preserve">21 </t>
    </r>
    <r>
      <rPr>
        <sz val="10"/>
        <color theme="1"/>
        <rFont val="Arial"/>
        <family val="2"/>
        <charset val="204"/>
      </rPr>
      <t>рабочий день.</t>
    </r>
  </si>
  <si>
    <r>
      <t xml:space="preserve">Срок изготовления гладких матовых фасадов </t>
    </r>
    <r>
      <rPr>
        <b/>
        <sz val="10"/>
        <color theme="1"/>
        <rFont val="Arial"/>
        <family val="2"/>
        <charset val="204"/>
      </rPr>
      <t>10-12</t>
    </r>
    <r>
      <rPr>
        <sz val="10"/>
        <color theme="1"/>
        <rFont val="Arial"/>
        <family val="2"/>
        <charset val="204"/>
      </rPr>
      <t xml:space="preserve"> рабочих дней; </t>
    </r>
  </si>
  <si>
    <r>
      <t xml:space="preserve">Срок изготовления гладких глянцевых фасадов </t>
    </r>
    <r>
      <rPr>
        <b/>
        <sz val="10"/>
        <color theme="1"/>
        <rFont val="Arial"/>
        <family val="2"/>
        <charset val="204"/>
      </rPr>
      <t>12-15</t>
    </r>
    <r>
      <rPr>
        <sz val="10"/>
        <color theme="1"/>
        <rFont val="Arial"/>
        <family val="2"/>
        <charset val="204"/>
      </rPr>
      <t xml:space="preserve"> рабочих дней; </t>
    </r>
  </si>
  <si>
    <r>
      <t xml:space="preserve">Срок изготовления гладких фасадов спецэффект, в том числе RAL, а так же фасадов со стандартной фрезеровкой </t>
    </r>
    <r>
      <rPr>
        <b/>
        <sz val="10"/>
        <color theme="1"/>
        <rFont val="Arial"/>
        <family val="2"/>
        <charset val="204"/>
      </rPr>
      <t>15-21</t>
    </r>
    <r>
      <rPr>
        <sz val="10"/>
        <color theme="1"/>
        <rFont val="Arial"/>
        <family val="2"/>
        <charset val="204"/>
      </rPr>
      <t xml:space="preserve"> рабочих дней; </t>
    </r>
  </si>
  <si>
    <r>
      <t xml:space="preserve">Изготовления деталей крашенных с двух сторон , с нанесением патины, с интегрированной ручкой </t>
    </r>
    <r>
      <rPr>
        <b/>
        <sz val="10"/>
        <color theme="1"/>
        <rFont val="Arial"/>
        <family val="2"/>
        <charset val="204"/>
      </rPr>
      <t>+5</t>
    </r>
    <r>
      <rPr>
        <sz val="10"/>
        <color theme="1"/>
        <rFont val="Arial"/>
        <family val="2"/>
        <charset val="204"/>
      </rPr>
      <t xml:space="preserve"> рабочих дней; </t>
    </r>
  </si>
  <si>
    <t>Обкатка</t>
  </si>
  <si>
    <t>Расположение</t>
  </si>
  <si>
    <t>Толщина</t>
  </si>
  <si>
    <t>Присадка под петли D35 mm</t>
  </si>
  <si>
    <t>Ед.изм.</t>
  </si>
  <si>
    <t>Присадка D35 mm</t>
  </si>
  <si>
    <t>Дата</t>
  </si>
  <si>
    <t>Приложение №1 к Договору поставки (оферте) размещенном в открытом доступе на сайте 3dtema.pro</t>
  </si>
  <si>
    <t>8 (000) 000-00-00</t>
  </si>
  <si>
    <t>Иванов Иван Иванович</t>
  </si>
  <si>
    <t>ИП Иванов</t>
  </si>
  <si>
    <r>
      <t xml:space="preserve">Изготовления деталей с присадкой под эксцентрики, конфирматы, минификсы, шканты и т.д. </t>
    </r>
    <r>
      <rPr>
        <b/>
        <sz val="10"/>
        <color theme="1"/>
        <rFont val="Arial"/>
        <family val="2"/>
        <charset val="204"/>
      </rPr>
      <t>+5</t>
    </r>
    <r>
      <rPr>
        <sz val="10"/>
        <color theme="1"/>
        <rFont val="Arial"/>
        <family val="2"/>
        <charset val="204"/>
      </rPr>
      <t xml:space="preserve"> рабочих дней; </t>
    </r>
  </si>
  <si>
    <r>
      <t>Г</t>
    </r>
    <r>
      <rPr>
        <i/>
        <sz val="10"/>
        <color indexed="8"/>
        <rFont val="Arial"/>
        <family val="2"/>
        <charset val="204"/>
      </rPr>
      <t xml:space="preserve">- глухой, </t>
    </r>
    <r>
      <rPr>
        <b/>
        <i/>
        <sz val="10"/>
        <color indexed="8"/>
        <rFont val="Arial"/>
        <family val="2"/>
        <charset val="204"/>
      </rPr>
      <t>В</t>
    </r>
    <r>
      <rPr>
        <i/>
        <sz val="10"/>
        <color indexed="8"/>
        <rFont val="Arial"/>
        <family val="2"/>
        <charset val="204"/>
      </rPr>
      <t xml:space="preserve"> - витрина, </t>
    </r>
    <r>
      <rPr>
        <b/>
        <i/>
        <sz val="10"/>
        <color indexed="8"/>
        <rFont val="Arial"/>
        <family val="2"/>
        <charset val="204"/>
      </rPr>
      <t>Вп</t>
    </r>
    <r>
      <rPr>
        <i/>
        <sz val="10"/>
        <color indexed="8"/>
        <rFont val="Arial"/>
        <family val="2"/>
        <charset val="204"/>
      </rPr>
      <t xml:space="preserve"> - витрина с пазом, </t>
    </r>
    <r>
      <rPr>
        <b/>
        <i/>
        <sz val="10"/>
        <color indexed="8"/>
        <rFont val="Arial"/>
        <family val="2"/>
        <charset val="204"/>
      </rPr>
      <t>Впш</t>
    </r>
    <r>
      <rPr>
        <i/>
        <sz val="10"/>
        <color indexed="8"/>
        <rFont val="Arial"/>
        <family val="2"/>
        <charset val="204"/>
      </rPr>
      <t xml:space="preserve"> - витрина с пазом и штапиком,</t>
    </r>
  </si>
  <si>
    <r>
      <rPr>
        <b/>
        <i/>
        <sz val="10"/>
        <color indexed="8"/>
        <rFont val="Arial"/>
        <family val="2"/>
        <charset val="204"/>
      </rPr>
      <t>Р*</t>
    </r>
    <r>
      <rPr>
        <i/>
        <sz val="10"/>
        <color indexed="8"/>
        <rFont val="Arial"/>
        <family val="2"/>
        <charset val="204"/>
      </rPr>
      <t xml:space="preserve"> - решетка ("</t>
    </r>
    <r>
      <rPr>
        <b/>
        <i/>
        <sz val="10"/>
        <color indexed="8"/>
        <rFont val="Arial"/>
        <family val="2"/>
        <charset val="204"/>
      </rPr>
      <t>*</t>
    </r>
    <r>
      <rPr>
        <i/>
        <sz val="10"/>
        <color indexed="8"/>
        <rFont val="Arial"/>
        <family val="2"/>
        <charset val="204"/>
      </rPr>
      <t xml:space="preserve">" - количество окошек), </t>
    </r>
    <r>
      <rPr>
        <b/>
        <i/>
        <sz val="10"/>
        <color indexed="8"/>
        <rFont val="Arial"/>
        <family val="2"/>
        <charset val="204"/>
      </rPr>
      <t>R</t>
    </r>
    <r>
      <rPr>
        <i/>
        <sz val="10"/>
        <color indexed="8"/>
        <rFont val="Arial"/>
        <family val="2"/>
        <charset val="204"/>
      </rPr>
      <t xml:space="preserve"> - радиусный фасад, в графе ширина указывается хорда фасада</t>
    </r>
  </si>
  <si>
    <t xml:space="preserve">Уважаемые заказчики! Обращаем Ваше внимание на нормативы качества мебельных фасадов:                                                                                                                                                     </t>
  </si>
  <si>
    <t>и наличия материала у поставщика  (например, изготовление гнутых фасадов, нестандартных элементов и пр.)</t>
  </si>
  <si>
    <t>Исчисление даты готовности производится со дня подтверждения заказа или внесения последних изменений, дополнений, а также вопросов от исполнителя.</t>
  </si>
  <si>
    <t xml:space="preserve">2. Соответствие с каталогами цветов пленок ПВХ - 90-100% (в зависимости от количества материала одной партии); </t>
  </si>
  <si>
    <t>3. В случае дозаказа оттенок может меняться. Пылинки, проколы, точки: не более 3х под лаком на 0,3 м², допускается на торца;</t>
  </si>
  <si>
    <r>
      <rPr>
        <b/>
        <i/>
        <sz val="10"/>
        <color theme="1"/>
        <rFont val="Arial"/>
        <family val="2"/>
        <charset val="204"/>
      </rPr>
      <t>4.</t>
    </r>
    <r>
      <rPr>
        <i/>
        <sz val="10"/>
        <color theme="1"/>
        <rFont val="Arial"/>
        <family val="2"/>
        <charset val="204"/>
      </rPr>
      <t xml:space="preserve"> Все изделия размещенные в компании "3ДТЕМа", имеющие индивидуально-определенные свойства, могут быть использованы исключительно                                                                                                           приобретающим их потребителем, тем самым не предполагают отказа.</t>
    </r>
  </si>
  <si>
    <t>Заявка №</t>
  </si>
  <si>
    <t>ЭМАЛЬ</t>
  </si>
  <si>
    <r>
      <t>С чертежами, конструктивными особенностями и размерами согласен_______________________/</t>
    </r>
    <r>
      <rPr>
        <b/>
        <sz val="10"/>
        <color rgb="FFFF0000"/>
        <rFont val="Arial"/>
        <family val="2"/>
        <charset val="204"/>
      </rPr>
      <t>ООО "_____</t>
    </r>
  </si>
  <si>
    <t>E-mail →</t>
  </si>
  <si>
    <t>Телефон →</t>
  </si>
  <si>
    <t>ФИО заказчика →</t>
  </si>
  <si>
    <t>Наименование организации →</t>
  </si>
  <si>
    <t>Менеджер →</t>
  </si>
  <si>
    <t xml:space="preserve">* Дата изготовления заказа является ориентировочной и может изменяться в зависимости от загрузки производства и технической сложности деталей заказа                                                                             </t>
  </si>
  <si>
    <t>Сроки ЭМАЛЬ *</t>
  </si>
  <si>
    <t>Сроки ПВХ *</t>
  </si>
  <si>
    <t>Самовывоз со склада</t>
  </si>
  <si>
    <t>ВАО г. Реутов, ул. Транспортная, д.11</t>
  </si>
  <si>
    <t>Покрытие                                           лицевой стороны</t>
  </si>
  <si>
    <t>Покрытие                               тыльной стороны</t>
  </si>
  <si>
    <t>Грузовым коммерческим транспортом (Hyundai Porter)</t>
  </si>
  <si>
    <t xml:space="preserve">Полнота предоставления информации является залогом своевременного запуска в работу и беспрепятственного прохождения всех этапов производства.                                                                                                                           </t>
  </si>
  <si>
    <t>1. Информация по присадке в Базисе и присадке на деталях, файлы для присадки принимаются только в формате b3d;</t>
  </si>
  <si>
    <t xml:space="preserve">1. Соответствие с каталогами цветов RAL, Color System (CS), Natural Color Sistem (NCS): 85-100%           
(в зависимости от преломления света, различного материала, передачи и восприятия цвета, нанесения спецэффекта и т.п.); </t>
  </si>
  <si>
    <t>Легковым коммерческим транспортом (Opel Combo)</t>
  </si>
  <si>
    <t> Офис Юг «Царицыно»:</t>
  </si>
  <si>
    <t>+7 968 598 83 85 - Кристина Медведева</t>
  </si>
  <si>
    <t>+7 968 599 96 24 - Екатерина Юшина</t>
  </si>
  <si>
    <t>+7 906 043 06 91 - Виктория Таран</t>
  </si>
  <si>
    <t xml:space="preserve">+7 968 598 83 73 - Игорь Горбачев </t>
  </si>
  <si>
    <t> Офис Восток «Реутов»:</t>
  </si>
  <si>
    <t>+7 929 660 10 23 - Елена Валяева</t>
  </si>
  <si>
    <t>+7 968 598 83 97 - Вадим Дорошенко</t>
  </si>
  <si>
    <t> Офис Север «Автомоторная»:</t>
  </si>
  <si>
    <t>+7 968 598 84 20 - Ольга Ромадина</t>
  </si>
  <si>
    <t>+7 968 598 84 56 - Сергей Малов</t>
  </si>
  <si>
    <t>+7 968 598 84 68 - Наталья Кузнечикова</t>
  </si>
  <si>
    <t>+7 925 575 44 43 - Марина Заваруева</t>
  </si>
  <si>
    <t>от 2500</t>
  </si>
  <si>
    <t>от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</si>
</sst>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р.&quot;;[Red]\-#,##0&quot;р.&quot;"/>
    <numFmt numFmtId="165" formatCode="_-* #,##0.00&quot;р.&quot;_-;\-* #,##0.00&quot;р.&quot;_-;_-* &quot;-&quot;??&quot;р.&quot;_-;_-@_-"/>
    <numFmt numFmtId="166" formatCode="0.0000"/>
    <numFmt numFmtId="167" formatCode="#,##0&quot;р.&quot;"/>
  </numFmts>
  <fonts count="3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 tint="0.1499984740745262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 "/>
      <charset val="204"/>
    </font>
    <font>
      <i/>
      <sz val="10"/>
      <name val="Arial "/>
      <charset val="204"/>
    </font>
    <font>
      <b/>
      <sz val="9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24"/>
      <name val="Arial "/>
      <charset val="204"/>
    </font>
    <font>
      <sz val="12"/>
      <color rgb="FF000000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A9A2"/>
        <bgColor indexed="64"/>
      </patternFill>
    </fill>
    <fill>
      <patternFill patternType="solid">
        <fgColor rgb="FFCEE00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</cellStyleXfs>
  <cellXfs count="132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4" fillId="0" borderId="1" xfId="0" applyFont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4" fillId="0" borderId="4" xfId="0" applyFont="1" applyBorder="1" applyAlignment="1" applyProtection="1">
      <alignment horizontal="left"/>
      <protection hidden="1"/>
    </xf>
    <xf numFmtId="167" fontId="14" fillId="5" borderId="1" xfId="0" applyNumberFormat="1" applyFont="1" applyFill="1" applyBorder="1" applyAlignment="1" applyProtection="1">
      <alignment vertical="center"/>
      <protection hidden="1"/>
    </xf>
    <xf numFmtId="167" fontId="14" fillId="5" borderId="1" xfId="0" applyNumberFormat="1" applyFont="1" applyFill="1" applyBorder="1" applyAlignment="1" applyProtection="1">
      <alignment vertical="center"/>
      <protection locked="0" hidden="1"/>
    </xf>
    <xf numFmtId="167" fontId="18" fillId="5" borderId="1" xfId="1" applyNumberFormat="1" applyFont="1" applyFill="1" applyBorder="1" applyAlignment="1" applyProtection="1">
      <alignment vertical="center"/>
      <protection hidden="1"/>
    </xf>
    <xf numFmtId="167" fontId="18" fillId="5" borderId="1" xfId="0" applyNumberFormat="1" applyFont="1" applyFill="1" applyBorder="1" applyProtection="1">
      <protection locked="0" hidden="1"/>
    </xf>
    <xf numFmtId="0" fontId="12" fillId="3" borderId="0" xfId="0" applyFont="1" applyFill="1" applyAlignment="1" applyProtection="1">
      <alignment horizontal="center" vertical="top" wrapText="1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14" fillId="0" borderId="1" xfId="0" applyFont="1" applyBorder="1" applyProtection="1">
      <protection hidden="1"/>
    </xf>
    <xf numFmtId="0" fontId="10" fillId="0" borderId="2" xfId="0" applyFont="1" applyBorder="1" applyAlignment="1" applyProtection="1">
      <alignment horizontal="center" vertical="center"/>
      <protection locked="0" hidden="1"/>
    </xf>
    <xf numFmtId="166" fontId="14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center"/>
      <protection locked="0" hidden="1"/>
    </xf>
    <xf numFmtId="0" fontId="14" fillId="0" borderId="1" xfId="0" applyFont="1" applyBorder="1" applyAlignment="1" applyProtection="1">
      <alignment horizontal="center" vertical="center" wrapText="1"/>
      <protection locked="0" hidden="1"/>
    </xf>
    <xf numFmtId="0" fontId="14" fillId="0" borderId="1" xfId="0" applyFont="1" applyBorder="1" applyAlignment="1" applyProtection="1">
      <alignment vertical="center"/>
      <protection locked="0" hidden="1"/>
    </xf>
    <xf numFmtId="0" fontId="15" fillId="0" borderId="1" xfId="0" applyFont="1" applyBorder="1" applyAlignment="1" applyProtection="1">
      <alignment vertical="center" wrapText="1"/>
      <protection locked="0" hidden="1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0" fontId="14" fillId="0" borderId="2" xfId="0" applyFont="1" applyBorder="1" applyAlignment="1" applyProtection="1">
      <alignment vertical="center" wrapText="1"/>
      <protection locked="0" hidden="1"/>
    </xf>
    <xf numFmtId="0" fontId="14" fillId="0" borderId="2" xfId="0" applyFont="1" applyBorder="1" applyAlignment="1" applyProtection="1">
      <alignment vertical="center"/>
      <protection locked="0" hidden="1"/>
    </xf>
    <xf numFmtId="0" fontId="10" fillId="0" borderId="1" xfId="0" applyFont="1" applyBorder="1" applyAlignment="1" applyProtection="1">
      <alignment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Protection="1">
      <protection hidden="1"/>
    </xf>
    <xf numFmtId="0" fontId="14" fillId="0" borderId="6" xfId="0" applyFont="1" applyBorder="1" applyProtection="1"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locked="0" hidden="1"/>
    </xf>
    <xf numFmtId="0" fontId="14" fillId="0" borderId="1" xfId="0" applyFont="1" applyBorder="1" applyAlignment="1" applyProtection="1">
      <alignment vertical="center" wrapText="1"/>
      <protection locked="0" hidden="1"/>
    </xf>
    <xf numFmtId="0" fontId="13" fillId="0" borderId="1" xfId="0" applyFont="1" applyBorder="1" applyAlignment="1" applyProtection="1">
      <alignment vertical="center"/>
      <protection locked="0" hidden="1"/>
    </xf>
    <xf numFmtId="0" fontId="14" fillId="0" borderId="5" xfId="0" applyFont="1" applyBorder="1" applyAlignment="1" applyProtection="1">
      <alignment horizontal="center" vertical="center"/>
      <protection locked="0" hidden="1"/>
    </xf>
    <xf numFmtId="1" fontId="10" fillId="0" borderId="10" xfId="0" applyNumberFormat="1" applyFont="1" applyBorder="1" applyAlignment="1" applyProtection="1">
      <alignment horizontal="center" vertical="center"/>
      <protection hidden="1"/>
    </xf>
    <xf numFmtId="2" fontId="10" fillId="0" borderId="10" xfId="0" applyNumberFormat="1" applyFont="1" applyBorder="1" applyAlignment="1" applyProtection="1">
      <alignment horizontal="right"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14" fillId="0" borderId="12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1" xfId="0" applyFont="1" applyBorder="1" applyAlignment="1" applyProtection="1">
      <alignment horizontal="center"/>
      <protection locked="0" hidden="1"/>
    </xf>
    <xf numFmtId="0" fontId="14" fillId="0" borderId="5" xfId="0" applyFont="1" applyBorder="1" applyProtection="1">
      <protection locked="0" hidden="1"/>
    </xf>
    <xf numFmtId="0" fontId="17" fillId="0" borderId="2" xfId="0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 vertical="center"/>
      <protection locked="0" hidden="1"/>
    </xf>
    <xf numFmtId="0" fontId="13" fillId="0" borderId="6" xfId="0" applyFont="1" applyBorder="1" applyAlignment="1" applyProtection="1">
      <alignment vertical="center"/>
      <protection locked="0" hidden="1"/>
    </xf>
    <xf numFmtId="0" fontId="14" fillId="0" borderId="6" xfId="0" applyFont="1" applyBorder="1" applyAlignment="1" applyProtection="1">
      <alignment vertical="center"/>
      <protection locked="0" hidden="1"/>
    </xf>
    <xf numFmtId="0" fontId="10" fillId="0" borderId="0" xfId="0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15" xfId="3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64" fontId="12" fillId="0" borderId="0" xfId="0" applyNumberFormat="1" applyFont="1" applyAlignment="1" applyProtection="1">
      <alignment horizontal="center" vertical="center"/>
      <protection hidden="1"/>
    </xf>
    <xf numFmtId="0" fontId="28" fillId="2" borderId="1" xfId="0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vertical="center"/>
      <protection locked="0" hidden="1"/>
    </xf>
    <xf numFmtId="0" fontId="14" fillId="2" borderId="6" xfId="0" applyFont="1" applyFill="1" applyBorder="1" applyAlignment="1" applyProtection="1">
      <alignment horizontal="left"/>
      <protection locked="0" hidden="1"/>
    </xf>
    <xf numFmtId="49" fontId="12" fillId="0" borderId="1" xfId="0" applyNumberFormat="1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Protection="1">
      <protection hidden="1"/>
    </xf>
    <xf numFmtId="2" fontId="31" fillId="0" borderId="0" xfId="0" applyNumberFormat="1" applyFont="1"/>
    <xf numFmtId="2" fontId="1" fillId="0" borderId="0" xfId="0" applyNumberFormat="1" applyFont="1" applyProtection="1">
      <protection hidden="1"/>
    </xf>
    <xf numFmtId="2" fontId="5" fillId="0" borderId="0" xfId="0" applyNumberFormat="1" applyFont="1" applyAlignment="1" applyProtection="1">
      <alignment vertical="center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locked="0" hidden="1"/>
    </xf>
    <xf numFmtId="0" fontId="14" fillId="0" borderId="6" xfId="0" applyFont="1" applyBorder="1" applyAlignment="1" applyProtection="1">
      <alignment horizontal="center" vertical="center"/>
      <protection locked="0" hidden="1"/>
    </xf>
    <xf numFmtId="0" fontId="12" fillId="3" borderId="0" xfId="0" applyFont="1" applyFill="1" applyAlignment="1" applyProtection="1">
      <alignment horizontal="center" vertical="center" wrapText="1"/>
      <protection hidden="1"/>
    </xf>
    <xf numFmtId="0" fontId="22" fillId="2" borderId="0" xfId="0" applyFont="1" applyFill="1" applyAlignment="1" applyProtection="1">
      <alignment horizont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6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30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3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 applyProtection="1">
      <alignment horizontal="center" vertical="center"/>
      <protection hidden="1"/>
    </xf>
    <xf numFmtId="0" fontId="11" fillId="3" borderId="5" xfId="0" applyFont="1" applyFill="1" applyBorder="1" applyAlignment="1" applyProtection="1">
      <alignment horizontal="center" vertical="center"/>
      <protection hidden="1"/>
    </xf>
    <xf numFmtId="0" fontId="11" fillId="3" borderId="6" xfId="0" applyFont="1" applyFill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24" fillId="5" borderId="16" xfId="0" applyFont="1" applyFill="1" applyBorder="1" applyAlignment="1" applyProtection="1">
      <alignment horizontal="center" vertical="center"/>
      <protection hidden="1"/>
    </xf>
    <xf numFmtId="0" fontId="24" fillId="5" borderId="17" xfId="0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right" vertical="center"/>
      <protection hidden="1"/>
    </xf>
    <xf numFmtId="0" fontId="10" fillId="0" borderId="5" xfId="0" applyFont="1" applyBorder="1" applyAlignment="1" applyProtection="1">
      <alignment horizontal="right" vertical="center"/>
      <protection hidden="1"/>
    </xf>
    <xf numFmtId="0" fontId="10" fillId="0" borderId="6" xfId="0" applyFont="1" applyBorder="1" applyAlignment="1" applyProtection="1">
      <alignment horizontal="right" vertical="center"/>
      <protection hidden="1"/>
    </xf>
    <xf numFmtId="0" fontId="21" fillId="0" borderId="2" xfId="0" applyFont="1" applyBorder="1" applyAlignment="1" applyProtection="1">
      <alignment horizontal="center" vertical="center"/>
      <protection locked="0" hidden="1"/>
    </xf>
    <xf numFmtId="0" fontId="21" fillId="0" borderId="6" xfId="0" applyFont="1" applyBorder="1" applyAlignment="1" applyProtection="1">
      <alignment horizontal="center" vertical="center"/>
      <protection locked="0"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167" fontId="10" fillId="5" borderId="7" xfId="0" applyNumberFormat="1" applyFont="1" applyFill="1" applyBorder="1" applyAlignment="1" applyProtection="1">
      <alignment horizontal="right" vertical="center"/>
      <protection hidden="1"/>
    </xf>
    <xf numFmtId="167" fontId="10" fillId="5" borderId="1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right"/>
      <protection hidden="1"/>
    </xf>
    <xf numFmtId="0" fontId="12" fillId="3" borderId="0" xfId="0" applyFont="1" applyFill="1" applyAlignment="1" applyProtection="1">
      <alignment horizontal="center" wrapText="1"/>
      <protection hidden="1"/>
    </xf>
    <xf numFmtId="0" fontId="19" fillId="4" borderId="14" xfId="0" applyFont="1" applyFill="1" applyBorder="1" applyAlignment="1" applyProtection="1">
      <alignment horizontal="center" vertical="center" wrapText="1"/>
      <protection hidden="1"/>
    </xf>
    <xf numFmtId="0" fontId="19" fillId="4" borderId="0" xfId="0" applyFont="1" applyFill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top" wrapText="1"/>
      <protection hidden="1"/>
    </xf>
    <xf numFmtId="0" fontId="12" fillId="5" borderId="0" xfId="0" applyFont="1" applyFill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right" vertical="center"/>
      <protection hidden="1"/>
    </xf>
    <xf numFmtId="0" fontId="10" fillId="0" borderId="8" xfId="0" applyFont="1" applyBorder="1" applyAlignment="1" applyProtection="1">
      <alignment horizontal="right" vertical="center"/>
      <protection hidden="1"/>
    </xf>
    <xf numFmtId="0" fontId="10" fillId="0" borderId="10" xfId="0" applyFont="1" applyBorder="1" applyAlignment="1" applyProtection="1">
      <alignment horizontal="righ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left" vertical="top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26" fillId="3" borderId="0" xfId="2" applyFont="1" applyFill="1" applyAlignment="1">
      <alignment horizontal="center" vertical="center"/>
    </xf>
    <xf numFmtId="0" fontId="25" fillId="3" borderId="0" xfId="0" applyFont="1" applyFill="1" applyAlignment="1" applyProtection="1">
      <alignment horizontal="center" vertical="center"/>
      <protection hidden="1"/>
    </xf>
    <xf numFmtId="0" fontId="11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5" fillId="5" borderId="18" xfId="0" applyFont="1" applyFill="1" applyBorder="1" applyAlignment="1" applyProtection="1">
      <alignment horizontal="center" vertical="center"/>
      <protection hidden="1"/>
    </xf>
  </cellXfs>
  <cellStyles count="4">
    <cellStyle name="Гиперссылка" xfId="3" builtinId="8"/>
    <cellStyle name="Денежный" xfId="1" builtinId="4"/>
    <cellStyle name="Обычный" xfId="0" builtinId="0"/>
    <cellStyle name="Обычный 2" xfId="2" xr:uid="{00000000-0005-0000-0000-000003000000}"/>
  </cellStyles>
  <dxfs count="0"/>
  <tableStyles count="0" defaultTableStyle="TableStyleMedium9" defaultPivotStyle="PivotStyleLight16"/>
  <colors>
    <mruColors>
      <color rgb="FFCEE002"/>
      <color rgb="FF00A9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15</xdr:col>
      <xdr:colOff>357789</xdr:colOff>
      <xdr:row>2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2806964" cy="781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D%20TEMa\Desktop\&#1056;&#1072;&#1073;&#1086;&#1090;&#1072;\3D%20TEMa%20(&#1053;&#1054;&#1042;&#1040;&#1071;%20&#1056;&#1040;&#1041;&#1054;&#1063;&#1040;&#1071;%20&#1055;&#1040;&#1055;&#1050;&#1040;)\&#1055;&#1088;&#1086;&#1080;&#1079;&#1074;&#1086;&#1076;&#1089;&#1090;&#1074;&#1086;\FAO\112%20&#1057;&#1077;&#1088;&#1075;&#1077;&#1081;%20&#1050;&#1088;&#1072;&#1089;&#1082;&#1080;%202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ланк"/>
      <sheetName val="общ-прайс"/>
      <sheetName val="прайс оригинал"/>
      <sheetName val="имена списков"/>
      <sheetName val="перечень пленок ПВХ"/>
      <sheetName val="таблица стандартов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глухой</v>
          </cell>
          <cell r="D2" t="str">
            <v>левый</v>
          </cell>
          <cell r="K2" t="str">
            <v>карниз h37 (2,3м)</v>
          </cell>
        </row>
        <row r="3">
          <cell r="B3" t="str">
            <v>витрина</v>
          </cell>
          <cell r="D3" t="str">
            <v>правый</v>
          </cell>
          <cell r="K3" t="str">
            <v>карниз R300 (h43) левый</v>
          </cell>
        </row>
        <row r="4">
          <cell r="B4" t="str">
            <v>витр.четверть</v>
          </cell>
          <cell r="D4" t="str">
            <v>верхний</v>
          </cell>
          <cell r="K4" t="str">
            <v>карниз R300 (h43) правый</v>
          </cell>
        </row>
        <row r="5">
          <cell r="B5" t="str">
            <v>решетка</v>
          </cell>
          <cell r="D5" t="str">
            <v>нижний</v>
          </cell>
          <cell r="K5" t="str">
            <v>карниз h43 (2,3м)</v>
          </cell>
        </row>
        <row r="6">
          <cell r="K6" t="str">
            <v>балюстрада радиус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86"/>
  <sheetViews>
    <sheetView tabSelected="1" view="pageBreakPreview" topLeftCell="A2" zoomScaleSheetLayoutView="100" workbookViewId="0">
      <selection activeCell="D13" sqref="D13"/>
    </sheetView>
  </sheetViews>
  <sheetFormatPr defaultColWidth="9" defaultRowHeight="15"/>
  <cols>
    <col min="1" max="1" width="4" style="1" customWidth="1"/>
    <col min="2" max="2" width="5.5703125" style="1" customWidth="1"/>
    <col min="3" max="3" width="9.7109375" style="1" customWidth="1"/>
    <col min="4" max="4" width="10.140625" style="1" customWidth="1"/>
    <col min="5" max="5" width="9.85546875" style="1" customWidth="1"/>
    <col min="6" max="6" width="9.7109375" style="3" customWidth="1"/>
    <col min="7" max="7" width="9.85546875" style="1" customWidth="1"/>
    <col min="8" max="8" width="14" style="1" customWidth="1"/>
    <col min="9" max="9" width="9.28515625" style="1" customWidth="1"/>
    <col min="10" max="10" width="18.28515625" style="1" customWidth="1"/>
    <col min="11" max="11" width="18.140625" style="1" customWidth="1"/>
    <col min="12" max="12" width="15.85546875" style="1" customWidth="1"/>
    <col min="13" max="13" width="9" style="1" customWidth="1"/>
    <col min="14" max="14" width="32.85546875" style="1" customWidth="1"/>
    <col min="15" max="15" width="10.42578125" style="3" customWidth="1"/>
    <col min="16" max="16" width="10.5703125" style="1" customWidth="1"/>
    <col min="17" max="17" width="46.28515625" style="67" hidden="1" customWidth="1"/>
    <col min="18" max="16384" width="9" style="1"/>
  </cols>
  <sheetData>
    <row r="1" spans="1:33" ht="34.5" hidden="1" customHeight="1"/>
    <row r="2" spans="1:33" ht="63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33" ht="33" customHeight="1">
      <c r="A3" s="129" t="s">
        <v>68</v>
      </c>
      <c r="B3" s="129"/>
      <c r="C3" s="129"/>
      <c r="D3" s="129"/>
      <c r="E3" s="129"/>
      <c r="F3" s="129"/>
      <c r="G3" s="129"/>
      <c r="H3" s="129"/>
      <c r="I3" s="129"/>
      <c r="J3" s="129"/>
      <c r="K3" s="130" t="s">
        <v>69</v>
      </c>
      <c r="L3" s="130"/>
      <c r="M3" s="130"/>
      <c r="N3" s="130"/>
      <c r="O3" s="130"/>
      <c r="P3" s="130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</row>
    <row r="4" spans="1:33" ht="23.25" customHeight="1">
      <c r="A4" s="81" t="s">
        <v>43</v>
      </c>
      <c r="B4" s="81"/>
      <c r="C4" s="81"/>
      <c r="D4" s="82"/>
      <c r="E4" s="82"/>
      <c r="F4" s="83" t="s">
        <v>63</v>
      </c>
      <c r="G4" s="83"/>
      <c r="H4" s="83"/>
      <c r="I4" s="83"/>
      <c r="J4" s="83"/>
      <c r="K4" s="58" t="s">
        <v>47</v>
      </c>
      <c r="L4" s="88" t="s">
        <v>62</v>
      </c>
      <c r="M4" s="88"/>
      <c r="N4" s="89" t="s">
        <v>46</v>
      </c>
      <c r="O4" s="89"/>
      <c r="P4" s="89"/>
    </row>
    <row r="5" spans="1:33" ht="23.25" customHeight="1">
      <c r="A5" s="81" t="s">
        <v>57</v>
      </c>
      <c r="B5" s="81"/>
      <c r="C5" s="81"/>
      <c r="D5" s="84"/>
      <c r="E5" s="84"/>
      <c r="F5" s="85" t="s">
        <v>64</v>
      </c>
      <c r="G5" s="85"/>
      <c r="H5" s="87"/>
      <c r="I5" s="87"/>
      <c r="J5" s="87"/>
      <c r="K5" s="60" t="s">
        <v>60</v>
      </c>
      <c r="L5" s="86"/>
      <c r="M5" s="87"/>
      <c r="N5" s="59" t="s">
        <v>61</v>
      </c>
      <c r="O5" s="82" t="s">
        <v>45</v>
      </c>
      <c r="P5" s="82"/>
      <c r="R5" s="127"/>
      <c r="S5" s="127"/>
      <c r="T5" s="127"/>
    </row>
    <row r="6" spans="1:33" ht="18.75" customHeight="1">
      <c r="A6" s="131" t="s">
        <v>44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R6" s="127"/>
      <c r="S6" s="127"/>
      <c r="T6" s="127"/>
    </row>
    <row r="7" spans="1:33" ht="42" customHeight="1">
      <c r="A7" s="16"/>
      <c r="B7" s="17"/>
      <c r="C7" s="17"/>
      <c r="D7" s="17"/>
      <c r="E7" s="17"/>
      <c r="F7" s="17"/>
      <c r="G7" s="18" t="s">
        <v>39</v>
      </c>
      <c r="H7" s="17"/>
      <c r="I7" s="17"/>
      <c r="J7" s="66" t="s">
        <v>70</v>
      </c>
      <c r="K7" s="21" t="s">
        <v>71</v>
      </c>
      <c r="L7" s="90" t="s">
        <v>42</v>
      </c>
      <c r="M7" s="90"/>
      <c r="N7" s="109" t="s">
        <v>8</v>
      </c>
      <c r="O7" s="111" t="s">
        <v>17</v>
      </c>
      <c r="P7" s="97" t="s">
        <v>5</v>
      </c>
      <c r="R7" s="22"/>
      <c r="S7" s="22"/>
      <c r="T7" s="22"/>
      <c r="U7" s="22"/>
      <c r="V7" s="22"/>
    </row>
    <row r="8" spans="1:33" ht="36" customHeight="1">
      <c r="A8" s="18" t="s">
        <v>10</v>
      </c>
      <c r="B8" s="18" t="s">
        <v>0</v>
      </c>
      <c r="C8" s="18" t="s">
        <v>1</v>
      </c>
      <c r="D8" s="18" t="s">
        <v>2</v>
      </c>
      <c r="E8" s="18" t="s">
        <v>3</v>
      </c>
      <c r="F8" s="19" t="s">
        <v>4</v>
      </c>
      <c r="G8" s="18" t="s">
        <v>6</v>
      </c>
      <c r="H8" s="20" t="s">
        <v>21</v>
      </c>
      <c r="I8" s="21" t="s">
        <v>37</v>
      </c>
      <c r="J8" s="63" t="s">
        <v>58</v>
      </c>
      <c r="K8" s="18" t="s">
        <v>58</v>
      </c>
      <c r="L8" s="18" t="s">
        <v>38</v>
      </c>
      <c r="M8" s="18" t="s">
        <v>3</v>
      </c>
      <c r="N8" s="110"/>
      <c r="O8" s="112"/>
      <c r="P8" s="98"/>
      <c r="R8" s="22"/>
      <c r="S8" s="22"/>
      <c r="T8" s="22"/>
      <c r="U8" s="22"/>
      <c r="V8" s="22"/>
    </row>
    <row r="9" spans="1:33" ht="17.25">
      <c r="A9" s="23">
        <v>1</v>
      </c>
      <c r="B9" s="24" t="s">
        <v>7</v>
      </c>
      <c r="C9" s="5"/>
      <c r="D9" s="5"/>
      <c r="E9" s="5"/>
      <c r="F9" s="25">
        <f>D9*C9*E9*0.000001</f>
        <v>0</v>
      </c>
      <c r="G9" s="26"/>
      <c r="H9" s="27"/>
      <c r="I9" s="28"/>
      <c r="J9" s="64"/>
      <c r="K9" s="29"/>
      <c r="L9" s="30"/>
      <c r="M9" s="31"/>
      <c r="N9" s="32"/>
      <c r="O9" s="6"/>
      <c r="P9" s="11">
        <f t="shared" ref="P9:P38" si="0">IF(B9="Г",O9*F9,IF(B9="В",O9*F9,IF(B9="Вп",(O9*F9)+(E9*450),IF(B9="Впш",(((((C9+D9)*2)/1000)*E9)*350)+(O9*F9),IF(B9="R",O9*E9,IF(B9="U",O9*E9,))))))</f>
        <v>0</v>
      </c>
      <c r="Q9" s="68" t="s">
        <v>77</v>
      </c>
      <c r="R9" s="22"/>
      <c r="S9" s="22"/>
      <c r="T9" s="22"/>
      <c r="U9" s="22"/>
      <c r="V9" s="22"/>
    </row>
    <row r="10" spans="1:33" ht="16.5" customHeight="1">
      <c r="A10" s="23">
        <v>2</v>
      </c>
      <c r="B10" s="24" t="s">
        <v>7</v>
      </c>
      <c r="C10" s="5"/>
      <c r="D10" s="5"/>
      <c r="E10" s="5"/>
      <c r="F10" s="25">
        <f t="shared" ref="F10:F38" si="1">D10*C10*E10*0.000001</f>
        <v>0</v>
      </c>
      <c r="G10" s="26"/>
      <c r="H10" s="27"/>
      <c r="I10" s="28"/>
      <c r="J10" s="64"/>
      <c r="K10" s="29"/>
      <c r="L10" s="30"/>
      <c r="M10" s="31"/>
      <c r="N10" s="32"/>
      <c r="O10" s="6"/>
      <c r="P10" s="11">
        <f t="shared" si="0"/>
        <v>0</v>
      </c>
      <c r="Q10" s="68" t="s">
        <v>78</v>
      </c>
      <c r="R10" s="22"/>
      <c r="S10" s="22"/>
      <c r="T10" s="22"/>
      <c r="U10" s="22"/>
      <c r="V10" s="22"/>
    </row>
    <row r="11" spans="1:33" ht="16.5" customHeight="1">
      <c r="A11" s="23">
        <v>3</v>
      </c>
      <c r="B11" s="24" t="s">
        <v>7</v>
      </c>
      <c r="C11" s="5"/>
      <c r="D11" s="5"/>
      <c r="E11" s="5"/>
      <c r="F11" s="25">
        <f t="shared" si="1"/>
        <v>0</v>
      </c>
      <c r="G11" s="26"/>
      <c r="H11" s="27"/>
      <c r="I11" s="28"/>
      <c r="J11" s="64"/>
      <c r="K11" s="29"/>
      <c r="L11" s="30"/>
      <c r="M11" s="31"/>
      <c r="N11" s="32"/>
      <c r="O11" s="6"/>
      <c r="P11" s="11">
        <f t="shared" si="0"/>
        <v>0</v>
      </c>
      <c r="Q11" s="68" t="s">
        <v>79</v>
      </c>
      <c r="R11" s="22"/>
      <c r="S11" s="22"/>
      <c r="T11" s="22"/>
      <c r="U11" s="22"/>
      <c r="V11" s="22"/>
    </row>
    <row r="12" spans="1:33" ht="17.25">
      <c r="A12" s="23">
        <v>4</v>
      </c>
      <c r="B12" s="24" t="s">
        <v>7</v>
      </c>
      <c r="C12" s="5"/>
      <c r="D12" s="5"/>
      <c r="E12" s="5"/>
      <c r="F12" s="25">
        <f t="shared" si="1"/>
        <v>0</v>
      </c>
      <c r="G12" s="26"/>
      <c r="H12" s="27"/>
      <c r="I12" s="28"/>
      <c r="J12" s="64"/>
      <c r="K12" s="29"/>
      <c r="L12" s="30"/>
      <c r="M12" s="31"/>
      <c r="N12" s="32"/>
      <c r="O12" s="6"/>
      <c r="P12" s="11">
        <f t="shared" si="0"/>
        <v>0</v>
      </c>
      <c r="Q12" s="68" t="s">
        <v>80</v>
      </c>
      <c r="R12" s="22"/>
      <c r="S12" s="22"/>
      <c r="T12" s="22"/>
      <c r="U12" s="22"/>
      <c r="V12" s="22"/>
    </row>
    <row r="13" spans="1:33" ht="17.25">
      <c r="A13" s="23">
        <v>5</v>
      </c>
      <c r="B13" s="24" t="s">
        <v>7</v>
      </c>
      <c r="C13" s="5"/>
      <c r="D13" s="5"/>
      <c r="E13" s="5"/>
      <c r="F13" s="25">
        <f t="shared" si="1"/>
        <v>0</v>
      </c>
      <c r="G13" s="26"/>
      <c r="H13" s="27"/>
      <c r="I13" s="28"/>
      <c r="J13" s="64"/>
      <c r="K13" s="29"/>
      <c r="L13" s="30"/>
      <c r="M13" s="31"/>
      <c r="N13" s="32"/>
      <c r="O13" s="6"/>
      <c r="P13" s="11">
        <f t="shared" si="0"/>
        <v>0</v>
      </c>
      <c r="Q13" s="68" t="s">
        <v>81</v>
      </c>
    </row>
    <row r="14" spans="1:33" ht="17.25">
      <c r="A14" s="23">
        <v>6</v>
      </c>
      <c r="B14" s="24" t="s">
        <v>7</v>
      </c>
      <c r="C14" s="5"/>
      <c r="D14" s="5"/>
      <c r="E14" s="5"/>
      <c r="F14" s="25">
        <f t="shared" si="1"/>
        <v>0</v>
      </c>
      <c r="G14" s="26"/>
      <c r="H14" s="27"/>
      <c r="I14" s="28"/>
      <c r="J14" s="64"/>
      <c r="K14" s="29"/>
      <c r="L14" s="30"/>
      <c r="M14" s="31"/>
      <c r="N14" s="32"/>
      <c r="O14" s="6"/>
      <c r="P14" s="11">
        <f t="shared" si="0"/>
        <v>0</v>
      </c>
      <c r="Q14" s="68" t="s">
        <v>89</v>
      </c>
    </row>
    <row r="15" spans="1:33" ht="17.25">
      <c r="A15" s="23">
        <v>7</v>
      </c>
      <c r="B15" s="24" t="s">
        <v>7</v>
      </c>
      <c r="C15" s="5"/>
      <c r="D15" s="5"/>
      <c r="E15" s="5"/>
      <c r="F15" s="25">
        <f t="shared" si="1"/>
        <v>0</v>
      </c>
      <c r="G15" s="26"/>
      <c r="H15" s="27"/>
      <c r="I15" s="28"/>
      <c r="J15" s="64"/>
      <c r="K15" s="29"/>
      <c r="L15" s="30"/>
      <c r="M15" s="31"/>
      <c r="N15" s="32"/>
      <c r="O15" s="6"/>
      <c r="P15" s="11">
        <f t="shared" si="0"/>
        <v>0</v>
      </c>
      <c r="Q15" s="68" t="s">
        <v>82</v>
      </c>
    </row>
    <row r="16" spans="1:33" ht="17.25">
      <c r="A16" s="23">
        <v>8</v>
      </c>
      <c r="B16" s="24" t="s">
        <v>7</v>
      </c>
      <c r="C16" s="5"/>
      <c r="D16" s="5"/>
      <c r="E16" s="5"/>
      <c r="F16" s="25">
        <f t="shared" si="1"/>
        <v>0</v>
      </c>
      <c r="G16" s="26"/>
      <c r="H16" s="27"/>
      <c r="I16" s="28"/>
      <c r="J16" s="64"/>
      <c r="K16" s="29"/>
      <c r="L16" s="30"/>
      <c r="M16" s="31"/>
      <c r="N16" s="32"/>
      <c r="O16" s="6"/>
      <c r="P16" s="11">
        <f t="shared" si="0"/>
        <v>0</v>
      </c>
      <c r="Q16" s="68" t="s">
        <v>83</v>
      </c>
    </row>
    <row r="17" spans="1:17" ht="17.25">
      <c r="A17" s="23">
        <v>9</v>
      </c>
      <c r="B17" s="24" t="s">
        <v>7</v>
      </c>
      <c r="C17" s="5"/>
      <c r="D17" s="5"/>
      <c r="E17" s="5"/>
      <c r="F17" s="25">
        <f t="shared" si="1"/>
        <v>0</v>
      </c>
      <c r="G17" s="26"/>
      <c r="H17" s="27"/>
      <c r="I17" s="28"/>
      <c r="J17" s="64"/>
      <c r="K17" s="29"/>
      <c r="L17" s="30"/>
      <c r="M17" s="31"/>
      <c r="N17" s="32"/>
      <c r="O17" s="6"/>
      <c r="P17" s="11">
        <f t="shared" si="0"/>
        <v>0</v>
      </c>
      <c r="Q17" s="68" t="s">
        <v>84</v>
      </c>
    </row>
    <row r="18" spans="1:17" ht="17.25">
      <c r="A18" s="23">
        <v>10</v>
      </c>
      <c r="B18" s="24" t="s">
        <v>7</v>
      </c>
      <c r="C18" s="5"/>
      <c r="D18" s="5"/>
      <c r="E18" s="5"/>
      <c r="F18" s="25">
        <f t="shared" si="1"/>
        <v>0</v>
      </c>
      <c r="G18" s="26"/>
      <c r="H18" s="27"/>
      <c r="I18" s="28"/>
      <c r="J18" s="64"/>
      <c r="K18" s="29"/>
      <c r="L18" s="30"/>
      <c r="M18" s="31"/>
      <c r="N18" s="32"/>
      <c r="O18" s="6"/>
      <c r="P18" s="11">
        <f t="shared" si="0"/>
        <v>0</v>
      </c>
      <c r="Q18" s="68" t="s">
        <v>85</v>
      </c>
    </row>
    <row r="19" spans="1:17" ht="17.25">
      <c r="A19" s="23">
        <v>11</v>
      </c>
      <c r="B19" s="24" t="s">
        <v>7</v>
      </c>
      <c r="C19" s="5"/>
      <c r="D19" s="5"/>
      <c r="E19" s="5"/>
      <c r="F19" s="25">
        <f t="shared" si="1"/>
        <v>0</v>
      </c>
      <c r="G19" s="26"/>
      <c r="H19" s="27"/>
      <c r="I19" s="28"/>
      <c r="J19" s="64"/>
      <c r="K19" s="29"/>
      <c r="L19" s="30"/>
      <c r="M19" s="31"/>
      <c r="N19" s="32"/>
      <c r="O19" s="6"/>
      <c r="P19" s="11">
        <f t="shared" si="0"/>
        <v>0</v>
      </c>
      <c r="Q19" s="68" t="s">
        <v>86</v>
      </c>
    </row>
    <row r="20" spans="1:17" ht="17.25">
      <c r="A20" s="23">
        <v>12</v>
      </c>
      <c r="B20" s="24" t="s">
        <v>7</v>
      </c>
      <c r="C20" s="5"/>
      <c r="D20" s="5"/>
      <c r="E20" s="5"/>
      <c r="F20" s="25">
        <f t="shared" si="1"/>
        <v>0</v>
      </c>
      <c r="G20" s="26"/>
      <c r="H20" s="27"/>
      <c r="I20" s="28"/>
      <c r="J20" s="64"/>
      <c r="K20" s="29"/>
      <c r="L20" s="30"/>
      <c r="M20" s="31"/>
      <c r="N20" s="32"/>
      <c r="O20" s="6"/>
      <c r="P20" s="11">
        <f t="shared" si="0"/>
        <v>0</v>
      </c>
      <c r="Q20" s="68" t="s">
        <v>87</v>
      </c>
    </row>
    <row r="21" spans="1:17" ht="17.25">
      <c r="A21" s="23">
        <v>13</v>
      </c>
      <c r="B21" s="24" t="s">
        <v>7</v>
      </c>
      <c r="C21" s="5"/>
      <c r="D21" s="5"/>
      <c r="E21" s="5"/>
      <c r="F21" s="25">
        <f t="shared" si="1"/>
        <v>0</v>
      </c>
      <c r="G21" s="26"/>
      <c r="H21" s="6"/>
      <c r="I21" s="28"/>
      <c r="J21" s="64"/>
      <c r="K21" s="29"/>
      <c r="L21" s="30"/>
      <c r="M21" s="31"/>
      <c r="N21" s="32"/>
      <c r="O21" s="6"/>
      <c r="P21" s="11">
        <f t="shared" si="0"/>
        <v>0</v>
      </c>
      <c r="Q21" s="68" t="s">
        <v>88</v>
      </c>
    </row>
    <row r="22" spans="1:17" ht="17.25">
      <c r="A22" s="23">
        <v>14</v>
      </c>
      <c r="B22" s="24" t="s">
        <v>7</v>
      </c>
      <c r="C22" s="5"/>
      <c r="D22" s="5"/>
      <c r="E22" s="5"/>
      <c r="F22" s="25">
        <f t="shared" si="1"/>
        <v>0</v>
      </c>
      <c r="G22" s="26"/>
      <c r="H22" s="6"/>
      <c r="I22" s="28"/>
      <c r="J22" s="64"/>
      <c r="K22" s="29"/>
      <c r="L22" s="30"/>
      <c r="M22" s="31"/>
      <c r="N22" s="32"/>
      <c r="O22" s="6"/>
      <c r="P22" s="11">
        <f t="shared" si="0"/>
        <v>0</v>
      </c>
      <c r="Q22" s="68"/>
    </row>
    <row r="23" spans="1:17">
      <c r="A23" s="23">
        <v>15</v>
      </c>
      <c r="B23" s="24" t="s">
        <v>7</v>
      </c>
      <c r="C23" s="5"/>
      <c r="D23" s="5"/>
      <c r="E23" s="5"/>
      <c r="F23" s="25">
        <f t="shared" si="1"/>
        <v>0</v>
      </c>
      <c r="G23" s="26"/>
      <c r="H23" s="6"/>
      <c r="I23" s="28"/>
      <c r="J23" s="64"/>
      <c r="K23" s="29"/>
      <c r="L23" s="30"/>
      <c r="M23" s="31"/>
      <c r="N23" s="32"/>
      <c r="O23" s="6"/>
      <c r="P23" s="11">
        <f t="shared" si="0"/>
        <v>0</v>
      </c>
    </row>
    <row r="24" spans="1:17">
      <c r="A24" s="23">
        <v>16</v>
      </c>
      <c r="B24" s="24" t="s">
        <v>7</v>
      </c>
      <c r="C24" s="5"/>
      <c r="D24" s="5"/>
      <c r="E24" s="5"/>
      <c r="F24" s="25">
        <f t="shared" si="1"/>
        <v>0</v>
      </c>
      <c r="G24" s="26"/>
      <c r="H24" s="6"/>
      <c r="I24" s="28"/>
      <c r="J24" s="64"/>
      <c r="K24" s="29"/>
      <c r="L24" s="30"/>
      <c r="M24" s="31"/>
      <c r="N24" s="32"/>
      <c r="O24" s="6"/>
      <c r="P24" s="11">
        <f t="shared" si="0"/>
        <v>0</v>
      </c>
    </row>
    <row r="25" spans="1:17">
      <c r="A25" s="23">
        <v>17</v>
      </c>
      <c r="B25" s="24" t="s">
        <v>7</v>
      </c>
      <c r="C25" s="5"/>
      <c r="D25" s="5"/>
      <c r="E25" s="5"/>
      <c r="F25" s="25">
        <f t="shared" si="1"/>
        <v>0</v>
      </c>
      <c r="G25" s="26"/>
      <c r="H25" s="6"/>
      <c r="I25" s="28"/>
      <c r="J25" s="64"/>
      <c r="K25" s="29"/>
      <c r="L25" s="30"/>
      <c r="M25" s="31"/>
      <c r="N25" s="32"/>
      <c r="O25" s="6"/>
      <c r="P25" s="11">
        <f t="shared" si="0"/>
        <v>0</v>
      </c>
    </row>
    <row r="26" spans="1:17">
      <c r="A26" s="23">
        <v>18</v>
      </c>
      <c r="B26" s="24" t="s">
        <v>7</v>
      </c>
      <c r="C26" s="5"/>
      <c r="D26" s="5"/>
      <c r="E26" s="5"/>
      <c r="F26" s="25">
        <f t="shared" si="1"/>
        <v>0</v>
      </c>
      <c r="G26" s="26"/>
      <c r="H26" s="6"/>
      <c r="I26" s="28"/>
      <c r="J26" s="64"/>
      <c r="K26" s="29"/>
      <c r="L26" s="30"/>
      <c r="M26" s="31"/>
      <c r="N26" s="32"/>
      <c r="O26" s="6"/>
      <c r="P26" s="11">
        <f t="shared" si="0"/>
        <v>0</v>
      </c>
    </row>
    <row r="27" spans="1:17">
      <c r="A27" s="23">
        <v>19</v>
      </c>
      <c r="B27" s="24" t="s">
        <v>7</v>
      </c>
      <c r="C27" s="5"/>
      <c r="D27" s="5"/>
      <c r="E27" s="5"/>
      <c r="F27" s="25">
        <f t="shared" si="1"/>
        <v>0</v>
      </c>
      <c r="G27" s="26"/>
      <c r="H27" s="6"/>
      <c r="I27" s="28"/>
      <c r="J27" s="64"/>
      <c r="K27" s="29"/>
      <c r="L27" s="30"/>
      <c r="M27" s="31"/>
      <c r="N27" s="32"/>
      <c r="O27" s="6"/>
      <c r="P27" s="11">
        <f t="shared" si="0"/>
        <v>0</v>
      </c>
    </row>
    <row r="28" spans="1:17">
      <c r="A28" s="23">
        <v>20</v>
      </c>
      <c r="B28" s="24" t="s">
        <v>7</v>
      </c>
      <c r="C28" s="5"/>
      <c r="D28" s="5"/>
      <c r="E28" s="5"/>
      <c r="F28" s="25">
        <f t="shared" si="1"/>
        <v>0</v>
      </c>
      <c r="G28" s="26"/>
      <c r="H28" s="6"/>
      <c r="I28" s="28"/>
      <c r="J28" s="64"/>
      <c r="K28" s="29"/>
      <c r="L28" s="30"/>
      <c r="M28" s="31"/>
      <c r="N28" s="32"/>
      <c r="O28" s="6"/>
      <c r="P28" s="11">
        <f t="shared" si="0"/>
        <v>0</v>
      </c>
    </row>
    <row r="29" spans="1:17">
      <c r="A29" s="23">
        <v>21</v>
      </c>
      <c r="B29" s="24" t="s">
        <v>7</v>
      </c>
      <c r="C29" s="5"/>
      <c r="D29" s="5"/>
      <c r="E29" s="5"/>
      <c r="F29" s="25">
        <f t="shared" si="1"/>
        <v>0</v>
      </c>
      <c r="G29" s="26"/>
      <c r="H29" s="6"/>
      <c r="I29" s="28"/>
      <c r="J29" s="64"/>
      <c r="K29" s="29"/>
      <c r="L29" s="30"/>
      <c r="M29" s="31"/>
      <c r="N29" s="32"/>
      <c r="O29" s="6"/>
      <c r="P29" s="11">
        <f t="shared" si="0"/>
        <v>0</v>
      </c>
    </row>
    <row r="30" spans="1:17">
      <c r="A30" s="23">
        <v>22</v>
      </c>
      <c r="B30" s="24" t="s">
        <v>7</v>
      </c>
      <c r="C30" s="5"/>
      <c r="D30" s="5"/>
      <c r="E30" s="5"/>
      <c r="F30" s="25">
        <f t="shared" si="1"/>
        <v>0</v>
      </c>
      <c r="G30" s="26"/>
      <c r="H30" s="6"/>
      <c r="I30" s="28"/>
      <c r="J30" s="64"/>
      <c r="K30" s="29"/>
      <c r="L30" s="30"/>
      <c r="M30" s="31"/>
      <c r="N30" s="32"/>
      <c r="O30" s="6"/>
      <c r="P30" s="11">
        <f t="shared" si="0"/>
        <v>0</v>
      </c>
    </row>
    <row r="31" spans="1:17">
      <c r="A31" s="23">
        <v>23</v>
      </c>
      <c r="B31" s="24" t="s">
        <v>7</v>
      </c>
      <c r="C31" s="5"/>
      <c r="D31" s="5"/>
      <c r="E31" s="5"/>
      <c r="F31" s="25">
        <f t="shared" si="1"/>
        <v>0</v>
      </c>
      <c r="G31" s="26"/>
      <c r="H31" s="6"/>
      <c r="I31" s="28"/>
      <c r="J31" s="64"/>
      <c r="K31" s="29"/>
      <c r="L31" s="30"/>
      <c r="M31" s="31"/>
      <c r="N31" s="32"/>
      <c r="O31" s="6"/>
      <c r="P31" s="11">
        <f t="shared" si="0"/>
        <v>0</v>
      </c>
    </row>
    <row r="32" spans="1:17">
      <c r="A32" s="23">
        <v>24</v>
      </c>
      <c r="B32" s="24" t="s">
        <v>7</v>
      </c>
      <c r="C32" s="5"/>
      <c r="D32" s="5"/>
      <c r="E32" s="5"/>
      <c r="F32" s="25">
        <f t="shared" si="1"/>
        <v>0</v>
      </c>
      <c r="G32" s="26"/>
      <c r="H32" s="6"/>
      <c r="I32" s="28"/>
      <c r="J32" s="64"/>
      <c r="K32" s="29"/>
      <c r="L32" s="30"/>
      <c r="M32" s="31"/>
      <c r="N32" s="32"/>
      <c r="O32" s="6"/>
      <c r="P32" s="11">
        <f t="shared" si="0"/>
        <v>0</v>
      </c>
    </row>
    <row r="33" spans="1:16">
      <c r="A33" s="23">
        <v>25</v>
      </c>
      <c r="B33" s="24" t="s">
        <v>7</v>
      </c>
      <c r="C33" s="5"/>
      <c r="D33" s="5"/>
      <c r="E33" s="5"/>
      <c r="F33" s="25">
        <f t="shared" si="1"/>
        <v>0</v>
      </c>
      <c r="G33" s="26"/>
      <c r="H33" s="6"/>
      <c r="I33" s="28"/>
      <c r="J33" s="64"/>
      <c r="K33" s="29"/>
      <c r="L33" s="30"/>
      <c r="M33" s="31"/>
      <c r="N33" s="32"/>
      <c r="O33" s="6"/>
      <c r="P33" s="11">
        <f t="shared" si="0"/>
        <v>0</v>
      </c>
    </row>
    <row r="34" spans="1:16">
      <c r="A34" s="23">
        <v>26</v>
      </c>
      <c r="B34" s="24" t="s">
        <v>7</v>
      </c>
      <c r="C34" s="5"/>
      <c r="D34" s="5"/>
      <c r="E34" s="5"/>
      <c r="F34" s="25">
        <f t="shared" si="1"/>
        <v>0</v>
      </c>
      <c r="G34" s="26"/>
      <c r="H34" s="6"/>
      <c r="I34" s="28"/>
      <c r="J34" s="64"/>
      <c r="K34" s="29"/>
      <c r="L34" s="30"/>
      <c r="M34" s="31"/>
      <c r="N34" s="32"/>
      <c r="O34" s="6"/>
      <c r="P34" s="11">
        <f t="shared" si="0"/>
        <v>0</v>
      </c>
    </row>
    <row r="35" spans="1:16">
      <c r="A35" s="23">
        <v>27</v>
      </c>
      <c r="B35" s="24" t="s">
        <v>7</v>
      </c>
      <c r="C35" s="5"/>
      <c r="D35" s="5"/>
      <c r="E35" s="5"/>
      <c r="F35" s="25">
        <f t="shared" si="1"/>
        <v>0</v>
      </c>
      <c r="G35" s="26"/>
      <c r="H35" s="6"/>
      <c r="I35" s="28"/>
      <c r="J35" s="64"/>
      <c r="K35" s="29"/>
      <c r="L35" s="30"/>
      <c r="M35" s="31"/>
      <c r="N35" s="32"/>
      <c r="O35" s="6"/>
      <c r="P35" s="11">
        <f t="shared" si="0"/>
        <v>0</v>
      </c>
    </row>
    <row r="36" spans="1:16">
      <c r="A36" s="23">
        <v>28</v>
      </c>
      <c r="B36" s="24" t="s">
        <v>7</v>
      </c>
      <c r="C36" s="5"/>
      <c r="D36" s="5"/>
      <c r="E36" s="5"/>
      <c r="F36" s="25">
        <f t="shared" si="1"/>
        <v>0</v>
      </c>
      <c r="G36" s="26"/>
      <c r="H36" s="6"/>
      <c r="I36" s="28"/>
      <c r="J36" s="64"/>
      <c r="K36" s="29"/>
      <c r="L36" s="30"/>
      <c r="M36" s="31"/>
      <c r="N36" s="32"/>
      <c r="O36" s="6"/>
      <c r="P36" s="11">
        <f t="shared" si="0"/>
        <v>0</v>
      </c>
    </row>
    <row r="37" spans="1:16">
      <c r="A37" s="23">
        <v>29</v>
      </c>
      <c r="B37" s="24" t="s">
        <v>7</v>
      </c>
      <c r="C37" s="5"/>
      <c r="D37" s="5"/>
      <c r="E37" s="5"/>
      <c r="F37" s="25">
        <f t="shared" si="1"/>
        <v>0</v>
      </c>
      <c r="G37" s="26"/>
      <c r="H37" s="6"/>
      <c r="I37" s="28"/>
      <c r="J37" s="64"/>
      <c r="K37" s="29"/>
      <c r="L37" s="30"/>
      <c r="M37" s="31"/>
      <c r="N37" s="32"/>
      <c r="O37" s="6"/>
      <c r="P37" s="11">
        <f t="shared" si="0"/>
        <v>0</v>
      </c>
    </row>
    <row r="38" spans="1:16">
      <c r="A38" s="23">
        <v>30</v>
      </c>
      <c r="B38" s="24" t="s">
        <v>7</v>
      </c>
      <c r="C38" s="5"/>
      <c r="D38" s="5"/>
      <c r="E38" s="5"/>
      <c r="F38" s="25">
        <f t="shared" si="1"/>
        <v>0</v>
      </c>
      <c r="G38" s="26"/>
      <c r="H38" s="6"/>
      <c r="I38" s="28"/>
      <c r="J38" s="64"/>
      <c r="K38" s="29"/>
      <c r="L38" s="30"/>
      <c r="M38" s="31"/>
      <c r="N38" s="32"/>
      <c r="O38" s="6"/>
      <c r="P38" s="11">
        <f t="shared" si="0"/>
        <v>0</v>
      </c>
    </row>
    <row r="39" spans="1:16">
      <c r="A39" s="99" t="s">
        <v>40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1"/>
      <c r="M39" s="33">
        <f>(M9*E9)+(M10*E10)+(M11*E11)+(M12*E12)+(M13*E13)+(M14*E14)+(M15*E15)+(M16*E16)+(M17*E17)+(M18*E18)+(M19*E19)+(M20*E20)+(M21*E21)+(M22*E22)+(M23*E23)+(M24*E24)+(M25*E25)+(M26*E26)+(M27*E27)+(M28*E28)+(M29*E29)+(M30*E30)+(M31*E31)+(M32*E32)+(M33*E33)+(M34*E34)+(M35*E35)+(M36*E36)+(M37*E37)+(M38*E38)</f>
        <v>0</v>
      </c>
      <c r="N39" s="34" t="s">
        <v>19</v>
      </c>
      <c r="O39" s="35">
        <v>50</v>
      </c>
      <c r="P39" s="11">
        <f>O39*M39</f>
        <v>0</v>
      </c>
    </row>
    <row r="40" spans="1:16" ht="30" customHeight="1">
      <c r="A40" s="91" t="s">
        <v>20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</row>
    <row r="41" spans="1:16" ht="30" customHeight="1">
      <c r="A41" s="36"/>
      <c r="B41" s="37"/>
      <c r="C41" s="18" t="s">
        <v>1</v>
      </c>
      <c r="D41" s="18" t="s">
        <v>2</v>
      </c>
      <c r="E41" s="18" t="s">
        <v>3</v>
      </c>
      <c r="F41" s="18" t="s">
        <v>41</v>
      </c>
      <c r="G41" s="38" t="s">
        <v>6</v>
      </c>
      <c r="H41" s="94" t="s">
        <v>25</v>
      </c>
      <c r="I41" s="95"/>
      <c r="J41" s="94"/>
      <c r="K41" s="126"/>
      <c r="L41" s="126"/>
      <c r="M41" s="126"/>
      <c r="N41" s="126"/>
      <c r="O41" s="126"/>
      <c r="P41" s="95"/>
    </row>
    <row r="42" spans="1:16">
      <c r="A42" s="39">
        <v>31</v>
      </c>
      <c r="B42" s="40"/>
      <c r="C42" s="27"/>
      <c r="D42" s="27"/>
      <c r="E42" s="27"/>
      <c r="F42" s="41" t="str">
        <f t="shared" ref="F42:F48" si="2">IF(H42="Пилястры UNO","м.п.",IF(H42="Пилястры LUX","м.п.",IF(H42="Карниз h=100mm.","шт.",IF(H42="Карниз h=60mm.","шт.",IF(H42="Карниз R300 h=60mm.","шт.",IF(H42="Карниз h=41mm.","шт.",IF(H42="Карниз R300 h=41mm.","шт.",)))))))</f>
        <v>шт.</v>
      </c>
      <c r="G42" s="42"/>
      <c r="H42" s="102" t="s">
        <v>26</v>
      </c>
      <c r="I42" s="103"/>
      <c r="J42" s="65"/>
      <c r="K42" s="51"/>
      <c r="L42" s="52"/>
      <c r="M42" s="53">
        <f t="shared" ref="M42:M48" si="3">IF(H42="Пилястры UNO",(C42/1000)*E42,IF(H42="Пилястры LUX",(C42/1000)*E42,IF(H42="Карниз h=100mm.",E42,IF(H42="Карниз h=60mm.",E42,IF(H42="Карниз R300 h=60mm.",E42,IF(H42="Карниз h=41mm.",E42,IF(H42="Карниз R300 h=41mm.",E42,)))))))</f>
        <v>0</v>
      </c>
      <c r="N42" s="28"/>
      <c r="O42" s="51"/>
      <c r="P42" s="11">
        <f t="shared" ref="P42:P48" si="4">M42*O42</f>
        <v>0</v>
      </c>
    </row>
    <row r="43" spans="1:16">
      <c r="A43" s="39">
        <v>32</v>
      </c>
      <c r="B43" s="40"/>
      <c r="C43" s="43"/>
      <c r="D43" s="43"/>
      <c r="E43" s="43"/>
      <c r="F43" s="41" t="str">
        <f t="shared" si="2"/>
        <v>шт.</v>
      </c>
      <c r="G43" s="42"/>
      <c r="H43" s="102" t="s">
        <v>24</v>
      </c>
      <c r="I43" s="103"/>
      <c r="J43" s="65"/>
      <c r="K43" s="51"/>
      <c r="L43" s="52"/>
      <c r="M43" s="53">
        <f t="shared" si="3"/>
        <v>0</v>
      </c>
      <c r="N43" s="28"/>
      <c r="O43" s="51"/>
      <c r="P43" s="11">
        <f t="shared" si="4"/>
        <v>0</v>
      </c>
    </row>
    <row r="44" spans="1:16">
      <c r="A44" s="39">
        <v>33</v>
      </c>
      <c r="B44" s="40"/>
      <c r="C44" s="43"/>
      <c r="D44" s="43"/>
      <c r="E44" s="43"/>
      <c r="F44" s="41" t="str">
        <f t="shared" si="2"/>
        <v>шт.</v>
      </c>
      <c r="G44" s="42"/>
      <c r="H44" s="102" t="s">
        <v>24</v>
      </c>
      <c r="I44" s="103"/>
      <c r="J44" s="65"/>
      <c r="K44" s="51"/>
      <c r="L44" s="52"/>
      <c r="M44" s="53">
        <f t="shared" si="3"/>
        <v>0</v>
      </c>
      <c r="N44" s="28"/>
      <c r="O44" s="51"/>
      <c r="P44" s="11">
        <f t="shared" si="4"/>
        <v>0</v>
      </c>
    </row>
    <row r="45" spans="1:16" ht="15" customHeight="1">
      <c r="A45" s="39">
        <v>34</v>
      </c>
      <c r="B45" s="40"/>
      <c r="C45" s="43"/>
      <c r="D45" s="43"/>
      <c r="E45" s="43"/>
      <c r="F45" s="41" t="str">
        <f t="shared" si="2"/>
        <v>шт.</v>
      </c>
      <c r="G45" s="42"/>
      <c r="H45" s="102" t="s">
        <v>24</v>
      </c>
      <c r="I45" s="103"/>
      <c r="J45" s="65"/>
      <c r="K45" s="51"/>
      <c r="L45" s="52"/>
      <c r="M45" s="53">
        <f t="shared" si="3"/>
        <v>0</v>
      </c>
      <c r="N45" s="28"/>
      <c r="O45" s="51"/>
      <c r="P45" s="11">
        <f t="shared" si="4"/>
        <v>0</v>
      </c>
    </row>
    <row r="46" spans="1:16">
      <c r="A46" s="39">
        <v>35</v>
      </c>
      <c r="B46" s="40"/>
      <c r="C46" s="44"/>
      <c r="D46" s="44"/>
      <c r="E46" s="44"/>
      <c r="F46" s="41" t="str">
        <f t="shared" si="2"/>
        <v>шт.</v>
      </c>
      <c r="G46" s="42"/>
      <c r="H46" s="102" t="s">
        <v>24</v>
      </c>
      <c r="I46" s="103"/>
      <c r="J46" s="65"/>
      <c r="K46" s="5"/>
      <c r="L46" s="54"/>
      <c r="M46" s="53">
        <f t="shared" si="3"/>
        <v>0</v>
      </c>
      <c r="N46" s="28"/>
      <c r="O46" s="6"/>
      <c r="P46" s="11">
        <f t="shared" si="4"/>
        <v>0</v>
      </c>
    </row>
    <row r="47" spans="1:16">
      <c r="A47" s="39">
        <v>36</v>
      </c>
      <c r="B47" s="40"/>
      <c r="C47" s="44"/>
      <c r="D47" s="44"/>
      <c r="E47" s="44"/>
      <c r="F47" s="41" t="str">
        <f t="shared" si="2"/>
        <v>шт.</v>
      </c>
      <c r="G47" s="42"/>
      <c r="H47" s="102" t="s">
        <v>24</v>
      </c>
      <c r="I47" s="103"/>
      <c r="J47" s="65"/>
      <c r="K47" s="5"/>
      <c r="L47" s="55"/>
      <c r="M47" s="53">
        <f t="shared" si="3"/>
        <v>0</v>
      </c>
      <c r="N47" s="28"/>
      <c r="O47" s="6"/>
      <c r="P47" s="11">
        <f t="shared" si="4"/>
        <v>0</v>
      </c>
    </row>
    <row r="48" spans="1:16">
      <c r="A48" s="39">
        <v>37</v>
      </c>
      <c r="B48" s="40"/>
      <c r="C48" s="28"/>
      <c r="D48" s="28"/>
      <c r="E48" s="28"/>
      <c r="F48" s="41" t="str">
        <f t="shared" si="2"/>
        <v>шт.</v>
      </c>
      <c r="G48" s="42"/>
      <c r="H48" s="102" t="s">
        <v>24</v>
      </c>
      <c r="I48" s="103"/>
      <c r="J48" s="65"/>
      <c r="K48" s="6"/>
      <c r="L48" s="56"/>
      <c r="M48" s="53">
        <f t="shared" si="3"/>
        <v>0</v>
      </c>
      <c r="N48" s="28"/>
      <c r="O48" s="6"/>
      <c r="P48" s="11">
        <f t="shared" si="4"/>
        <v>0</v>
      </c>
    </row>
    <row r="49" spans="1:17">
      <c r="A49" s="39">
        <v>38</v>
      </c>
      <c r="B49" s="40"/>
      <c r="C49" s="28"/>
      <c r="D49" s="28"/>
      <c r="E49" s="28"/>
      <c r="F49" s="45"/>
      <c r="G49" s="28"/>
      <c r="H49" s="72"/>
      <c r="I49" s="73"/>
      <c r="J49" s="64"/>
      <c r="K49" s="6"/>
      <c r="L49" s="56"/>
      <c r="M49" s="28"/>
      <c r="N49" s="28"/>
      <c r="O49" s="6"/>
      <c r="P49" s="12">
        <f>L49*O49</f>
        <v>0</v>
      </c>
    </row>
    <row r="50" spans="1:17">
      <c r="A50" s="23">
        <v>39</v>
      </c>
      <c r="B50" s="24"/>
      <c r="C50" s="28"/>
      <c r="D50" s="28"/>
      <c r="E50" s="28"/>
      <c r="F50" s="45"/>
      <c r="G50" s="28"/>
      <c r="H50" s="72"/>
      <c r="I50" s="73"/>
      <c r="J50" s="64"/>
      <c r="K50" s="6"/>
      <c r="L50" s="56"/>
      <c r="M50" s="28"/>
      <c r="N50" s="28"/>
      <c r="O50" s="6"/>
      <c r="P50" s="12">
        <f>L50*O50</f>
        <v>0</v>
      </c>
    </row>
    <row r="51" spans="1:17">
      <c r="A51" s="23">
        <v>40</v>
      </c>
      <c r="B51" s="24"/>
      <c r="C51" s="28"/>
      <c r="D51" s="28"/>
      <c r="E51" s="28"/>
      <c r="F51" s="45"/>
      <c r="G51" s="28"/>
      <c r="H51" s="72"/>
      <c r="I51" s="73"/>
      <c r="J51" s="64"/>
      <c r="K51" s="6"/>
      <c r="L51" s="56"/>
      <c r="M51" s="28"/>
      <c r="N51" s="28"/>
      <c r="O51" s="6"/>
      <c r="P51" s="12">
        <f>L51*O51</f>
        <v>0</v>
      </c>
    </row>
    <row r="52" spans="1:17">
      <c r="A52" s="104" t="s">
        <v>18</v>
      </c>
      <c r="B52" s="104"/>
      <c r="C52" s="104"/>
      <c r="D52" s="105"/>
      <c r="E52" s="46">
        <f>SUM(E9:E38)+SUM(E42:E51)</f>
        <v>0</v>
      </c>
      <c r="F52" s="47">
        <f>SUM(F9:F38)</f>
        <v>0</v>
      </c>
      <c r="G52" s="48" t="s">
        <v>9</v>
      </c>
      <c r="H52" s="49"/>
      <c r="I52" s="50"/>
      <c r="J52" s="33">
        <f>F9*J9+F10*J10+F11*J11+F12*J12+F13*J13+F14*J14+F15*J15+F16*J16+F17*J17+F18*J18+F19*J19+F20*J20+F21*J21+F22*J22+F23*J23+F24*J24+F25*J25+F26*J26+F27*J27+F28*J28+F29*J29+F30*J30+F31*J31+F32*J32+F33*J33+F34*J34+F35*J35+F36*J36+F37*J37+F38*J38</f>
        <v>0</v>
      </c>
      <c r="K52" s="48" t="s">
        <v>27</v>
      </c>
      <c r="L52" s="50"/>
      <c r="M52" s="50"/>
      <c r="N52" s="114" t="s">
        <v>11</v>
      </c>
      <c r="O52" s="114"/>
      <c r="P52" s="13">
        <f>SUM(P9:P51)</f>
        <v>0</v>
      </c>
    </row>
    <row r="53" spans="1:17">
      <c r="A53" s="7"/>
      <c r="B53" s="8"/>
      <c r="C53" s="8"/>
      <c r="D53" s="8"/>
      <c r="E53" s="8"/>
      <c r="F53" s="9"/>
      <c r="G53" s="10"/>
      <c r="H53" s="7"/>
      <c r="I53" s="7"/>
      <c r="J53" s="7"/>
      <c r="K53" s="57"/>
      <c r="L53" s="57"/>
      <c r="M53" s="57"/>
      <c r="N53" s="114" t="s">
        <v>14</v>
      </c>
      <c r="O53" s="114"/>
      <c r="P53" s="14">
        <v>0</v>
      </c>
    </row>
    <row r="54" spans="1:17">
      <c r="A54" s="120" t="s">
        <v>49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1" t="s">
        <v>15</v>
      </c>
      <c r="O54" s="122"/>
      <c r="P54" s="106">
        <f>P52-P53</f>
        <v>0</v>
      </c>
    </row>
    <row r="55" spans="1:17">
      <c r="A55" s="89" t="s">
        <v>50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123"/>
      <c r="O55" s="124"/>
      <c r="P55" s="107"/>
    </row>
    <row r="56" spans="1:17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17" ht="21.75" customHeight="1">
      <c r="A57" s="119" t="s">
        <v>12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</row>
    <row r="58" spans="1:17" ht="20.25" customHeight="1">
      <c r="A58" s="119" t="s">
        <v>13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</row>
    <row r="59" spans="1:17">
      <c r="A59" s="83" t="s">
        <v>59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  <row r="60" spans="1:17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</row>
    <row r="61" spans="1:17" ht="24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69"/>
    </row>
    <row r="62" spans="1:17" ht="21" customHeight="1">
      <c r="A62" s="77" t="s">
        <v>51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1:17" ht="32.25" customHeight="1">
      <c r="A63" s="76" t="s">
        <v>75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1:17" ht="21" customHeight="1">
      <c r="A64" s="76" t="s">
        <v>54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1:17" ht="21" customHeight="1">
      <c r="A65" s="76" t="s">
        <v>55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1:17" ht="36.75" customHeight="1">
      <c r="A66" s="76" t="s">
        <v>56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1:17" s="2" customFormat="1" ht="33.75" customHeight="1">
      <c r="A67" s="119" t="s">
        <v>22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 t="s">
        <v>23</v>
      </c>
      <c r="M67" s="119"/>
      <c r="N67" s="119"/>
      <c r="O67" s="119"/>
      <c r="P67" s="119"/>
      <c r="Q67" s="70"/>
    </row>
    <row r="68" spans="1:17" ht="14.25" customHeight="1">
      <c r="A68" s="113" t="s">
        <v>67</v>
      </c>
      <c r="B68" s="113"/>
      <c r="C68" s="113"/>
      <c r="D68" s="125" t="s">
        <v>31</v>
      </c>
      <c r="E68" s="125"/>
      <c r="F68" s="125"/>
      <c r="G68" s="125"/>
      <c r="H68" s="125"/>
      <c r="I68" s="125"/>
      <c r="J68" s="125"/>
      <c r="K68" s="125"/>
      <c r="L68" s="96" t="s">
        <v>76</v>
      </c>
      <c r="M68" s="96"/>
      <c r="N68" s="96"/>
      <c r="O68" s="61" t="s">
        <v>16</v>
      </c>
      <c r="P68" s="62" t="s">
        <v>91</v>
      </c>
    </row>
    <row r="69" spans="1:17" ht="14.25" customHeight="1">
      <c r="A69" s="113"/>
      <c r="B69" s="113"/>
      <c r="C69" s="113"/>
      <c r="D69" s="125" t="s">
        <v>32</v>
      </c>
      <c r="E69" s="125"/>
      <c r="F69" s="125"/>
      <c r="G69" s="125"/>
      <c r="H69" s="125"/>
      <c r="I69" s="125"/>
      <c r="J69" s="125"/>
      <c r="K69" s="125"/>
      <c r="L69" s="96" t="s">
        <v>72</v>
      </c>
      <c r="M69" s="96"/>
      <c r="N69" s="96"/>
      <c r="O69" s="61" t="s">
        <v>16</v>
      </c>
      <c r="P69" s="62" t="s">
        <v>90</v>
      </c>
    </row>
    <row r="70" spans="1:17" ht="15.75" customHeight="1">
      <c r="A70" s="116" t="s">
        <v>66</v>
      </c>
      <c r="B70" s="116"/>
      <c r="C70" s="116"/>
      <c r="D70" s="79" t="s">
        <v>33</v>
      </c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1:17" ht="18" customHeight="1">
      <c r="A71" s="117"/>
      <c r="B71" s="117"/>
      <c r="C71" s="117"/>
      <c r="D71" s="79" t="s">
        <v>34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7">
      <c r="A72" s="117"/>
      <c r="B72" s="117"/>
      <c r="C72" s="117"/>
      <c r="D72" s="79" t="s">
        <v>35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1:17" ht="16.5" customHeight="1">
      <c r="A73" s="117"/>
      <c r="B73" s="117"/>
      <c r="C73" s="117"/>
      <c r="D73" s="79" t="s">
        <v>36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1:17" ht="14.25" customHeight="1">
      <c r="A74" s="117"/>
      <c r="B74" s="117"/>
      <c r="C74" s="117"/>
      <c r="D74" s="79" t="s">
        <v>48</v>
      </c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1:17" ht="20.2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17" ht="15" customHeight="1">
      <c r="A76" s="115" t="s">
        <v>65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</row>
    <row r="77" spans="1:17" ht="0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7" ht="15.75" customHeight="1">
      <c r="A78" s="74" t="s">
        <v>52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1:17" ht="21" customHeight="1">
      <c r="A79" s="75" t="s">
        <v>53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17" ht="6.75" customHeight="1">
      <c r="A80" s="118" t="s">
        <v>73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</row>
    <row r="81" spans="1:16" ht="21.75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</row>
    <row r="82" spans="1:16" ht="23.25" customHeight="1">
      <c r="A82" s="71" t="s">
        <v>74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1:16" ht="17.25" customHeight="1">
      <c r="A83" s="71" t="s">
        <v>28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1:16" ht="20.25" customHeight="1">
      <c r="A84" s="71" t="s">
        <v>29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1:16" ht="21" customHeight="1">
      <c r="A85" s="71" t="s">
        <v>30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16" ht="60.75" customHeight="1">
      <c r="A86" s="4"/>
    </row>
  </sheetData>
  <sheetProtection selectLockedCells="1" selectUnlockedCells="1"/>
  <mergeCells count="74">
    <mergeCell ref="R6:T6"/>
    <mergeCell ref="R3:AG3"/>
    <mergeCell ref="R5:T5"/>
    <mergeCell ref="A3:J3"/>
    <mergeCell ref="K3:P3"/>
    <mergeCell ref="H5:J5"/>
    <mergeCell ref="A6:P6"/>
    <mergeCell ref="J41:P41"/>
    <mergeCell ref="A66:P66"/>
    <mergeCell ref="A64:P64"/>
    <mergeCell ref="L67:P67"/>
    <mergeCell ref="A67:K67"/>
    <mergeCell ref="A59:P61"/>
    <mergeCell ref="A62:P62"/>
    <mergeCell ref="H46:I46"/>
    <mergeCell ref="H47:I47"/>
    <mergeCell ref="H48:I48"/>
    <mergeCell ref="A82:P82"/>
    <mergeCell ref="A68:C69"/>
    <mergeCell ref="N52:O52"/>
    <mergeCell ref="N53:O53"/>
    <mergeCell ref="A76:P76"/>
    <mergeCell ref="A70:C74"/>
    <mergeCell ref="A80:P81"/>
    <mergeCell ref="A57:P57"/>
    <mergeCell ref="A58:P58"/>
    <mergeCell ref="A54:M54"/>
    <mergeCell ref="A55:M55"/>
    <mergeCell ref="N54:O55"/>
    <mergeCell ref="D68:K68"/>
    <mergeCell ref="D69:K69"/>
    <mergeCell ref="L7:M7"/>
    <mergeCell ref="A40:P40"/>
    <mergeCell ref="H41:I41"/>
    <mergeCell ref="L68:N68"/>
    <mergeCell ref="L69:N69"/>
    <mergeCell ref="P7:P8"/>
    <mergeCell ref="A39:L39"/>
    <mergeCell ref="H42:I42"/>
    <mergeCell ref="H43:I43"/>
    <mergeCell ref="H44:I44"/>
    <mergeCell ref="H45:I45"/>
    <mergeCell ref="A52:D52"/>
    <mergeCell ref="P54:P55"/>
    <mergeCell ref="A56:P56"/>
    <mergeCell ref="N7:N8"/>
    <mergeCell ref="O7:O8"/>
    <mergeCell ref="A2:P2"/>
    <mergeCell ref="A4:C4"/>
    <mergeCell ref="D4:E4"/>
    <mergeCell ref="A5:C5"/>
    <mergeCell ref="F4:J4"/>
    <mergeCell ref="D5:E5"/>
    <mergeCell ref="F5:G5"/>
    <mergeCell ref="L5:M5"/>
    <mergeCell ref="O5:P5"/>
    <mergeCell ref="L4:M4"/>
    <mergeCell ref="N4:P4"/>
    <mergeCell ref="A85:P85"/>
    <mergeCell ref="H49:I49"/>
    <mergeCell ref="H50:I50"/>
    <mergeCell ref="H51:I51"/>
    <mergeCell ref="A78:P78"/>
    <mergeCell ref="A79:P79"/>
    <mergeCell ref="A63:P63"/>
    <mergeCell ref="A65:P65"/>
    <mergeCell ref="A83:P83"/>
    <mergeCell ref="A84:P84"/>
    <mergeCell ref="A75:P75"/>
    <mergeCell ref="D70:P70"/>
    <mergeCell ref="D71:P71"/>
    <mergeCell ref="D72:P72"/>
    <mergeCell ref="D73:P73"/>
    <mergeCell ref="D74:P74"/>
  </mergeCells>
  <phoneticPr fontId="3" type="noConversion"/>
  <dataValidations count="14">
    <dataValidation type="list" allowBlank="1" showInputMessage="1" showErrorMessage="1" sqref="K8" xr:uid="{00000000-0002-0000-0000-000000000000}">
      <formula1>"ПВХ, ЭМАЛЬ, ШПОН, ALVIC, HPL, AGT, Fenix, Acryl Glass, Acryl, ALU,"</formula1>
    </dataValidation>
    <dataValidation type="list" allowBlank="1" showInputMessage="1" showErrorMessage="1" sqref="L9:L38" xr:uid="{00000000-0002-0000-0000-000001000000}">
      <formula1>"левый, правый, верх, низ"</formula1>
    </dataValidation>
    <dataValidation type="list" allowBlank="1" showInputMessage="1" showErrorMessage="1" sqref="G42:G48" xr:uid="{00000000-0002-0000-0000-000002000000}">
      <formula1>"3, 6, 8, 10, 12, 16Б, 19Б, 22, 22Б, 25, 28, 30, 32, 38, 40, 50, 60,"</formula1>
    </dataValidation>
    <dataValidation type="list" allowBlank="1" showInputMessage="1" showErrorMessage="1" sqref="K46:K47" xr:uid="{00000000-0002-0000-0000-000003000000}">
      <formula1>"h=41мм., h=60мм.,"</formula1>
    </dataValidation>
    <dataValidation errorStyle="warning" allowBlank="1" showInputMessage="1" showErrorMessage="1" sqref="L43" xr:uid="{00000000-0002-0000-0000-000004000000}"/>
    <dataValidation type="list" allowBlank="1" showInputMessage="1" showErrorMessage="1" sqref="H51" xr:uid="{00000000-0002-0000-0000-000005000000}">
      <formula1>"Витрина с четвертью, "</formula1>
    </dataValidation>
    <dataValidation type="list" allowBlank="1" showInputMessage="1" showErrorMessage="1" sqref="B9:B38" xr:uid="{00000000-0002-0000-0000-000006000000}">
      <formula1>"Г, В, Вп, Впш, R, U,"</formula1>
    </dataValidation>
    <dataValidation type="list" allowBlank="1" showInputMessage="1" showErrorMessage="1" sqref="H42:H48" xr:uid="{00000000-0002-0000-0000-000007000000}">
      <formula1>"Пилястры UNO, Пилястры LUX, Карниз h=100mm., Карниз h=60mm., Карниз R300 h=60mm., Карниз h=41mm., Карниз R300 h=41mm.,"</formula1>
    </dataValidation>
    <dataValidation type="list" allowBlank="1" showInputMessage="1" showErrorMessage="1" sqref="G9:G38" xr:uid="{00000000-0002-0000-0000-000008000000}">
      <formula1>"3, 6, 8, 10, 12, 16Б, 16, 19Б, 19, 22, 22Б, 25, 25Б, 28, 30, 32, 38, 40, 50, 60,"</formula1>
    </dataValidation>
    <dataValidation type="list" allowBlank="1" showInputMessage="1" showErrorMessage="1" sqref="I9:I38" xr:uid="{00000000-0002-0000-0000-000009000000}">
      <formula1>"R1, R2, R3, R5, R8, К2, К3, К5, К6, К7, К8, К9, К10, v90/8, Эск, Обр, П3х3,"</formula1>
    </dataValidation>
    <dataValidation type="list" allowBlank="1" showInputMessage="1" showErrorMessage="1" sqref="A3:J3" xr:uid="{00000000-0002-0000-0000-00000A000000}">
      <formula1>"Самовывоз со склада, Доставка"</formula1>
    </dataValidation>
    <dataValidation type="list" allowBlank="1" showInputMessage="1" showErrorMessage="1" sqref="K3:P3" xr:uid="{00000000-0002-0000-0000-00000B000000}">
      <mc:AlternateContent xmlns:x12ac="http://schemas.microsoft.com/office/spreadsheetml/2011/1/ac" xmlns:mc="http://schemas.openxmlformats.org/markup-compatibility/2006">
        <mc:Choice Requires="x12ac">
          <x12ac:list>"ВАО г. Реутов, ул. Транспортная, д.11","САО г. Москва, Ул. Автомоторная, д.7"," ЮАО г. Москва, ул. 6-я Радиальная, д.17",</x12ac:list>
        </mc:Choice>
        <mc:Fallback>
          <formula1>"ВАО г. Реутов, ул. Транспортная, д.11,САО г. Москва, Ул. Автомоторная, д.7, ЮАО г. Москва, ул. 6-я Радиальная, д.17,"</formula1>
        </mc:Fallback>
      </mc:AlternateContent>
    </dataValidation>
    <dataValidation type="list" allowBlank="1" showInputMessage="1" showErrorMessage="1" sqref="J8" xr:uid="{00000000-0002-0000-0000-00000C000000}">
      <formula1>"ПВХ, ЭМАЛЬ, ШПОН, ALVIC, HPL, AGT, Fenix, Acryl Glass, Acryl, ALU"</formula1>
    </dataValidation>
    <dataValidation type="list" allowBlank="1" showInputMessage="1" showErrorMessage="1" sqref="H5:J5" xr:uid="{00000000-0002-0000-0000-00000D000000}">
      <formula1>$Q$9:$Q$22</formula1>
    </dataValidation>
  </dataValidations>
  <pageMargins left="0.39370078740157483" right="0.39370078740157483" top="0.39370078740157483" bottom="0" header="0.31496062992125984" footer="0.31496062992125984"/>
  <pageSetup paperSize="9" scale="48" fitToHeight="0" orientation="portrait" horizontalDpi="180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 на изготовление</vt:lpstr>
      <vt:lpstr>'Заявка на изготовление'!Область_печати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2012-07-23T09:33:16Z</cp:lastPrinted>
  <dcterms:created xsi:type="dcterms:W3CDTF">2006-09-28T05:33:49Z</dcterms:created>
  <dcterms:modified xsi:type="dcterms:W3CDTF">2023-09-22T08:20:11Z</dcterms:modified>
</cp:coreProperties>
</file>